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1600" windowHeight="9645" tabRatio="720"/>
  </bookViews>
  <sheets>
    <sheet name="1.1.13" sheetId="1" r:id="rId1"/>
    <sheet name="2.1.13" sheetId="2" r:id="rId2"/>
    <sheet name="3.1.13" sheetId="3" r:id="rId3"/>
    <sheet name="4.1.13" sheetId="4" r:id="rId4"/>
    <sheet name="5.1.13" sheetId="5" r:id="rId5"/>
    <sheet name="6.1.13" sheetId="6" r:id="rId6"/>
    <sheet name="جدول 13. 1. 7 " sheetId="7" r:id="rId7"/>
    <sheet name="جدول 13. 1. 8" sheetId="10" r:id="rId8"/>
    <sheet name="جدول 13. 1. 9" sheetId="9" r:id="rId9"/>
  </sheets>
  <definedNames>
    <definedName name="_xlnm.Print_Area" localSheetId="5">'6.1.13'!$A$1:$J$57</definedName>
    <definedName name="_xlnm.Print_Area" localSheetId="8">'جدول 13. 1. 9'!$A$1:$F$29</definedName>
    <definedName name="_xlnm.Print_Titles" localSheetId="6">'جدول 13. 1. 7 '!$4:$5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4" l="1"/>
  <c r="E26" i="4"/>
  <c r="F26" i="4"/>
  <c r="C26" i="4"/>
  <c r="D25" i="4"/>
  <c r="E25" i="4"/>
  <c r="F25" i="4"/>
  <c r="C25" i="4"/>
  <c r="F24" i="4"/>
  <c r="D24" i="4"/>
  <c r="E24" i="4"/>
  <c r="C24" i="4"/>
  <c r="E33" i="3"/>
  <c r="C33" i="3"/>
  <c r="F33" i="3"/>
  <c r="D33" i="3"/>
  <c r="F32" i="3"/>
  <c r="E32" i="3"/>
  <c r="D32" i="3"/>
  <c r="C32" i="3"/>
  <c r="F31" i="3"/>
  <c r="E31" i="3"/>
  <c r="D31" i="3"/>
  <c r="C31" i="3"/>
  <c r="F30" i="3"/>
  <c r="E30" i="3"/>
  <c r="D30" i="3"/>
  <c r="C30" i="3"/>
  <c r="D33" i="2"/>
  <c r="E33" i="2"/>
  <c r="F33" i="2"/>
  <c r="G33" i="2"/>
  <c r="C33" i="2"/>
  <c r="G32" i="2"/>
  <c r="D32" i="2"/>
  <c r="E32" i="2"/>
  <c r="F32" i="2"/>
  <c r="C32" i="2"/>
  <c r="G31" i="2"/>
  <c r="D31" i="2"/>
  <c r="E31" i="2"/>
  <c r="F31" i="2"/>
  <c r="C31" i="2"/>
  <c r="G30" i="2"/>
  <c r="D30" i="2"/>
  <c r="E30" i="2"/>
  <c r="F30" i="2"/>
  <c r="C30" i="2"/>
  <c r="D27" i="10"/>
  <c r="E27" i="10"/>
  <c r="F27" i="10"/>
  <c r="G27" i="10"/>
  <c r="H27" i="10"/>
  <c r="I27" i="10"/>
  <c r="D28" i="10"/>
  <c r="E28" i="10"/>
  <c r="F28" i="10"/>
  <c r="G28" i="10"/>
  <c r="H28" i="10"/>
  <c r="I28" i="10"/>
  <c r="C28" i="10"/>
  <c r="C27" i="10"/>
  <c r="D26" i="10"/>
  <c r="E26" i="10"/>
  <c r="F26" i="10"/>
  <c r="G26" i="10"/>
  <c r="H26" i="10"/>
  <c r="I26" i="10"/>
  <c r="C26" i="10"/>
  <c r="C57" i="6" l="1"/>
  <c r="D57" i="6"/>
  <c r="E57" i="6"/>
  <c r="F57" i="6"/>
  <c r="G57" i="6"/>
  <c r="H57" i="6"/>
  <c r="I57" i="6"/>
  <c r="B57" i="6"/>
  <c r="H24" i="10" l="1"/>
  <c r="G24" i="10"/>
  <c r="F24" i="10"/>
  <c r="E24" i="10"/>
  <c r="D24" i="10"/>
  <c r="H23" i="10"/>
  <c r="G23" i="10"/>
  <c r="F23" i="10"/>
  <c r="E23" i="10"/>
  <c r="D23" i="10"/>
  <c r="H21" i="10"/>
  <c r="I21" i="10" s="1"/>
  <c r="G21" i="10"/>
  <c r="F21" i="10"/>
  <c r="E21" i="10"/>
  <c r="D21" i="10"/>
  <c r="I20" i="10"/>
  <c r="I19" i="10"/>
  <c r="H17" i="10"/>
  <c r="I17" i="10" s="1"/>
  <c r="G17" i="10"/>
  <c r="F17" i="10"/>
  <c r="E17" i="10"/>
  <c r="D17" i="10"/>
  <c r="C17" i="10"/>
  <c r="I16" i="10"/>
  <c r="I15" i="10"/>
  <c r="H13" i="10"/>
  <c r="I13" i="10" s="1"/>
  <c r="G13" i="10"/>
  <c r="F13" i="10"/>
  <c r="E13" i="10"/>
  <c r="D13" i="10"/>
  <c r="C13" i="10"/>
  <c r="I12" i="10"/>
  <c r="I11" i="10"/>
  <c r="H9" i="10"/>
  <c r="H25" i="10" s="1"/>
  <c r="G9" i="10"/>
  <c r="G25" i="10" s="1"/>
  <c r="F9" i="10"/>
  <c r="F25" i="10" s="1"/>
  <c r="E9" i="10"/>
  <c r="E25" i="10" s="1"/>
  <c r="D9" i="10"/>
  <c r="D25" i="10" s="1"/>
  <c r="I8" i="10"/>
  <c r="I24" i="10" s="1"/>
  <c r="I7" i="10"/>
  <c r="I23" i="10" s="1"/>
  <c r="I9" i="10" l="1"/>
  <c r="I25" i="10" s="1"/>
  <c r="B21" i="9"/>
  <c r="G58" i="6" l="1"/>
  <c r="H58" i="6"/>
  <c r="I58" i="6"/>
  <c r="F58" i="6"/>
  <c r="C58" i="6"/>
  <c r="D58" i="6"/>
  <c r="E58" i="6"/>
  <c r="B58" i="6"/>
  <c r="F58" i="7"/>
  <c r="G58" i="7"/>
  <c r="E58" i="7"/>
  <c r="C58" i="7"/>
  <c r="D58" i="7"/>
  <c r="B58" i="7"/>
  <c r="C57" i="7"/>
  <c r="D57" i="7"/>
  <c r="E57" i="7"/>
  <c r="F57" i="7"/>
  <c r="G57" i="7"/>
  <c r="B57" i="7"/>
  <c r="B5" i="5" l="1"/>
  <c r="D21" i="5" l="1"/>
  <c r="E21" i="5"/>
  <c r="D22" i="5"/>
  <c r="E22" i="5"/>
  <c r="C22" i="5"/>
  <c r="C21" i="5"/>
  <c r="B9" i="5"/>
  <c r="D7" i="5"/>
  <c r="E7" i="5"/>
  <c r="C7" i="5"/>
  <c r="D11" i="5"/>
  <c r="D23" i="5" s="1"/>
  <c r="E11" i="5"/>
  <c r="D15" i="5"/>
  <c r="E15" i="5"/>
  <c r="C15" i="5"/>
  <c r="D19" i="5"/>
  <c r="E19" i="5"/>
  <c r="C19" i="5"/>
  <c r="C11" i="5"/>
  <c r="C15" i="4"/>
  <c r="B15" i="4" s="1"/>
  <c r="D15" i="4"/>
  <c r="E15" i="4"/>
  <c r="F15" i="4"/>
  <c r="B14" i="4"/>
  <c r="B13" i="4"/>
  <c r="E22" i="4"/>
  <c r="F22" i="4"/>
  <c r="E21" i="4"/>
  <c r="F21" i="4"/>
  <c r="D21" i="4"/>
  <c r="D22" i="4"/>
  <c r="D19" i="4"/>
  <c r="E19" i="4"/>
  <c r="F19" i="4"/>
  <c r="C19" i="4"/>
  <c r="D11" i="4"/>
  <c r="E11" i="4"/>
  <c r="F11" i="4"/>
  <c r="C11" i="4"/>
  <c r="D7" i="4"/>
  <c r="E7" i="4"/>
  <c r="F7" i="4"/>
  <c r="C7" i="4"/>
  <c r="C21" i="4"/>
  <c r="B17" i="3"/>
  <c r="B18" i="3"/>
  <c r="B16" i="3"/>
  <c r="B13" i="3"/>
  <c r="B12" i="3"/>
  <c r="B11" i="3"/>
  <c r="D19" i="3"/>
  <c r="B19" i="3" s="1"/>
  <c r="F26" i="2"/>
  <c r="B26" i="2"/>
  <c r="C19" i="2"/>
  <c r="D19" i="2"/>
  <c r="E19" i="2"/>
  <c r="F19" i="2"/>
  <c r="G19" i="2"/>
  <c r="B19" i="2"/>
  <c r="C24" i="2"/>
  <c r="D24" i="2"/>
  <c r="E24" i="2"/>
  <c r="F24" i="2"/>
  <c r="G24" i="2"/>
  <c r="B24" i="2"/>
  <c r="C9" i="2"/>
  <c r="D9" i="2"/>
  <c r="E9" i="2"/>
  <c r="F9" i="2"/>
  <c r="G9" i="2"/>
  <c r="B9" i="2"/>
  <c r="C14" i="2"/>
  <c r="D14" i="2"/>
  <c r="E14" i="2"/>
  <c r="F14" i="2"/>
  <c r="G14" i="2"/>
  <c r="B14" i="2"/>
  <c r="B28" i="2"/>
  <c r="B27" i="2"/>
  <c r="C26" i="2"/>
  <c r="D26" i="2"/>
  <c r="E26" i="2"/>
  <c r="G26" i="2"/>
  <c r="C27" i="2"/>
  <c r="D27" i="2"/>
  <c r="E27" i="2"/>
  <c r="F27" i="2"/>
  <c r="G27" i="2"/>
  <c r="C28" i="2"/>
  <c r="D28" i="2"/>
  <c r="E28" i="2"/>
  <c r="F28" i="2"/>
  <c r="G28" i="2"/>
  <c r="B26" i="1"/>
  <c r="C26" i="1"/>
  <c r="D26" i="1"/>
  <c r="E26" i="1"/>
  <c r="B27" i="1"/>
  <c r="C27" i="1"/>
  <c r="D27" i="1"/>
  <c r="E27" i="1"/>
  <c r="C25" i="1"/>
  <c r="D25" i="1"/>
  <c r="E25" i="1"/>
  <c r="B25" i="1"/>
  <c r="C23" i="1"/>
  <c r="D23" i="1"/>
  <c r="E23" i="1"/>
  <c r="C18" i="1"/>
  <c r="D18" i="1"/>
  <c r="E18" i="1"/>
  <c r="C13" i="1"/>
  <c r="D13" i="1"/>
  <c r="E13" i="1"/>
  <c r="C8" i="1"/>
  <c r="D8" i="1"/>
  <c r="E8" i="1"/>
  <c r="C23" i="5" l="1"/>
  <c r="B22" i="5"/>
  <c r="D25" i="5" s="1"/>
  <c r="D28" i="1"/>
  <c r="E28" i="1"/>
  <c r="C28" i="1"/>
  <c r="B7" i="5"/>
  <c r="B21" i="5"/>
  <c r="E24" i="5" s="1"/>
  <c r="E23" i="5"/>
  <c r="B29" i="2"/>
  <c r="E29" i="2"/>
  <c r="C29" i="2"/>
  <c r="D29" i="2"/>
  <c r="F29" i="2"/>
  <c r="G29" i="2"/>
  <c r="D24" i="5" l="1"/>
  <c r="C25" i="5"/>
  <c r="C24" i="5"/>
  <c r="E25" i="5"/>
  <c r="C26" i="5"/>
  <c r="B23" i="5"/>
  <c r="D26" i="5" s="1"/>
  <c r="B18" i="5"/>
  <c r="B19" i="5"/>
  <c r="B17" i="5"/>
  <c r="B14" i="5"/>
  <c r="B15" i="5"/>
  <c r="B13" i="5"/>
  <c r="B10" i="5"/>
  <c r="B11" i="5"/>
  <c r="B6" i="5"/>
  <c r="B18" i="4"/>
  <c r="B19" i="4"/>
  <c r="B17" i="4"/>
  <c r="B10" i="4"/>
  <c r="B11" i="4"/>
  <c r="B9" i="4"/>
  <c r="B6" i="4"/>
  <c r="B7" i="4"/>
  <c r="B5" i="4"/>
  <c r="B21" i="4"/>
  <c r="C22" i="4"/>
  <c r="B7" i="3"/>
  <c r="B8" i="3"/>
  <c r="B6" i="3"/>
  <c r="B26" i="3" s="1"/>
  <c r="C27" i="3"/>
  <c r="D27" i="3"/>
  <c r="E27" i="3"/>
  <c r="F27" i="3"/>
  <c r="C28" i="3"/>
  <c r="D28" i="3"/>
  <c r="E28" i="3"/>
  <c r="F28" i="3"/>
  <c r="E29" i="3"/>
  <c r="F29" i="3"/>
  <c r="C26" i="3"/>
  <c r="D26" i="3"/>
  <c r="E26" i="3"/>
  <c r="F26" i="3"/>
  <c r="C24" i="3"/>
  <c r="D24" i="3"/>
  <c r="B22" i="3"/>
  <c r="B23" i="3"/>
  <c r="B21" i="3"/>
  <c r="C14" i="3"/>
  <c r="D14" i="3"/>
  <c r="D9" i="3"/>
  <c r="C9" i="3"/>
  <c r="E26" i="5" l="1"/>
  <c r="B22" i="4"/>
  <c r="B14" i="3"/>
  <c r="B28" i="3"/>
  <c r="B24" i="3"/>
  <c r="D29" i="3"/>
  <c r="B9" i="3"/>
  <c r="B27" i="3"/>
  <c r="C29" i="3"/>
  <c r="D24" i="9"/>
  <c r="C24" i="9"/>
  <c r="B24" i="9"/>
  <c r="D23" i="9"/>
  <c r="C23" i="9"/>
  <c r="B23" i="9"/>
  <c r="D22" i="9"/>
  <c r="C22" i="9"/>
  <c r="B22" i="9"/>
  <c r="D21" i="9"/>
  <c r="D25" i="9" s="1"/>
  <c r="C21" i="9"/>
  <c r="C25" i="9" s="1"/>
  <c r="B23" i="1"/>
  <c r="B18" i="1"/>
  <c r="B13" i="1"/>
  <c r="B8" i="1"/>
  <c r="B28" i="1" l="1"/>
  <c r="D26" i="9"/>
  <c r="C27" i="9"/>
  <c r="C26" i="9"/>
  <c r="D27" i="9"/>
  <c r="C28" i="9"/>
  <c r="D28" i="9"/>
  <c r="B29" i="3"/>
  <c r="F23" i="4" l="1"/>
  <c r="E23" i="4"/>
  <c r="D23" i="4"/>
  <c r="C23" i="4"/>
  <c r="B23" i="4" l="1"/>
</calcChain>
</file>

<file path=xl/sharedStrings.xml><?xml version="1.0" encoding="utf-8"?>
<sst xmlns="http://schemas.openxmlformats.org/spreadsheetml/2006/main" count="664" uniqueCount="239">
  <si>
    <t>السلطة المشرفة والجنس</t>
  </si>
  <si>
    <t xml:space="preserve">عدد المدارس No.of Schools
</t>
  </si>
  <si>
    <t>عدد الشعب
No. of Class units</t>
  </si>
  <si>
    <t>عدد الطلبة
No. of Students</t>
  </si>
  <si>
    <t>عدد المعلمين
No. of Teachers</t>
  </si>
  <si>
    <t>Authority of supervision and Sex</t>
  </si>
  <si>
    <t>وزارة التربية والتعليم</t>
  </si>
  <si>
    <t>Minisitry of Eduction</t>
  </si>
  <si>
    <t>ذكر</t>
  </si>
  <si>
    <t>Male</t>
  </si>
  <si>
    <t>أنثى</t>
  </si>
  <si>
    <t>Female</t>
  </si>
  <si>
    <t>مختلطة</t>
  </si>
  <si>
    <t>Co-eduction</t>
  </si>
  <si>
    <t>المجموع</t>
  </si>
  <si>
    <t>Total</t>
  </si>
  <si>
    <t>حكومية أخرى</t>
  </si>
  <si>
    <t>Other Government</t>
  </si>
  <si>
    <t>وكالة الغوث</t>
  </si>
  <si>
    <t>UNRWA</t>
  </si>
  <si>
    <t>التعليم الخاص</t>
  </si>
  <si>
    <t>Private Education</t>
  </si>
  <si>
    <t>عدد المدارس 
No. of Schools</t>
  </si>
  <si>
    <t>المرحلة التعليمية    Educational Stage</t>
  </si>
  <si>
    <t>الروضة
Kindergarten</t>
  </si>
  <si>
    <t>الأساسي
Basic</t>
  </si>
  <si>
    <t>الثانوي الأكاديمي
Academic Secondary</t>
  </si>
  <si>
    <t>الثانوي المهني
Vocational Secondary</t>
  </si>
  <si>
    <t xml:space="preserve">الثانوي الشامل
Comprehensive secondary </t>
  </si>
  <si>
    <t xml:space="preserve">عدد الشعب
No. of Class units </t>
  </si>
  <si>
    <t>المرحلة التعليمية Educational Stage</t>
  </si>
  <si>
    <t>الجهة المشرفة والجنس</t>
  </si>
  <si>
    <t>عدد الطلبة 
NO. of Students</t>
  </si>
  <si>
    <t>المرحلة التعليمية                             Educational Stage</t>
  </si>
  <si>
    <t>authority of supervisiion and sex</t>
  </si>
  <si>
    <t>روضة 
Kindergarten</t>
  </si>
  <si>
    <t>الأساسي 
Basic</t>
  </si>
  <si>
    <t>الثانوي الأكاديمي
Academic Secondery</t>
  </si>
  <si>
    <t>الثانوي المهني 
Vocational Secondary</t>
  </si>
  <si>
    <t>Ministry of Education</t>
  </si>
  <si>
    <t xml:space="preserve">حكومية أخرى </t>
  </si>
  <si>
    <t>المصدر: وزارة التربية والتعليم</t>
  </si>
  <si>
    <t>Source: Ministry of Education</t>
  </si>
  <si>
    <t>عدد المعلمين
NO. of Teachers</t>
  </si>
  <si>
    <t>الثانوي الأكاديمي والمهني
Academic &amp; Vocational Secondery</t>
  </si>
  <si>
    <t xml:space="preserve">المحافظة والمديرية </t>
  </si>
  <si>
    <t>المدارس                      School</t>
  </si>
  <si>
    <t>Clas Units                           الشعب</t>
  </si>
  <si>
    <t>Governorate  and  Directorate</t>
  </si>
  <si>
    <t xml:space="preserve">ذكر </t>
  </si>
  <si>
    <t xml:space="preserve">مختلطة </t>
  </si>
  <si>
    <t xml:space="preserve"> </t>
  </si>
  <si>
    <t>male</t>
  </si>
  <si>
    <t xml:space="preserve">Female </t>
  </si>
  <si>
    <t>Co- edu</t>
  </si>
  <si>
    <t>العاصمة</t>
  </si>
  <si>
    <t>Amman</t>
  </si>
  <si>
    <t>قصبة عمان</t>
  </si>
  <si>
    <t>Amman Qasbah</t>
  </si>
  <si>
    <t>الجامعة</t>
  </si>
  <si>
    <t>Aljamaah</t>
  </si>
  <si>
    <t>سحاب</t>
  </si>
  <si>
    <t>Sahab</t>
  </si>
  <si>
    <t>القويسمة</t>
  </si>
  <si>
    <t>AL_qwesmeh</t>
  </si>
  <si>
    <t>ماركا</t>
  </si>
  <si>
    <t>Marka</t>
  </si>
  <si>
    <t>وادي السير</t>
  </si>
  <si>
    <t>Wadi Alseer</t>
  </si>
  <si>
    <t>ناعور</t>
  </si>
  <si>
    <t>Naaor</t>
  </si>
  <si>
    <t>البادية الوسطى / الموقر</t>
  </si>
  <si>
    <t>Badiyyeh Wosta / Mwagar</t>
  </si>
  <si>
    <t>البادية الوسطى / الجيزة</t>
  </si>
  <si>
    <t>Badiyyeh Wosta /Jezah</t>
  </si>
  <si>
    <t>البلقاء</t>
  </si>
  <si>
    <t>Balqa</t>
  </si>
  <si>
    <t>قصبة السلط</t>
  </si>
  <si>
    <t>Salt Qasbah</t>
  </si>
  <si>
    <t>دير علا</t>
  </si>
  <si>
    <t>Dair Alla</t>
  </si>
  <si>
    <t>الشونة الجنوبية</t>
  </si>
  <si>
    <t>Shoonah Janoobiyyeh</t>
  </si>
  <si>
    <t>عين الباشا</t>
  </si>
  <si>
    <t>Ein Albasha</t>
  </si>
  <si>
    <t>الزرقاء</t>
  </si>
  <si>
    <t>Zarqa</t>
  </si>
  <si>
    <t>الزرقاء الأولى</t>
  </si>
  <si>
    <t>Zarqa 1</t>
  </si>
  <si>
    <t>الزرقاء الثانية</t>
  </si>
  <si>
    <t>Zarqa 2</t>
  </si>
  <si>
    <t>الرصيفة</t>
  </si>
  <si>
    <t>Ruseifa</t>
  </si>
  <si>
    <t>مأدبا</t>
  </si>
  <si>
    <t>Madaba</t>
  </si>
  <si>
    <t>قصبة مأدبا</t>
  </si>
  <si>
    <t>Madaba Qasbah</t>
  </si>
  <si>
    <t>لواء ذيبان</t>
  </si>
  <si>
    <t>Dieban District</t>
  </si>
  <si>
    <t>اربد</t>
  </si>
  <si>
    <t>Irbid</t>
  </si>
  <si>
    <t>قصبة اربد</t>
  </si>
  <si>
    <t>Irbid  Qasbah</t>
  </si>
  <si>
    <t>بني عبيد</t>
  </si>
  <si>
    <t>Bani Obaid</t>
  </si>
  <si>
    <t>المزار الشمالي</t>
  </si>
  <si>
    <t>North Mazar</t>
  </si>
  <si>
    <t>لوائي الطيبة والوسطية</t>
  </si>
  <si>
    <t>Al-taibah &amp; Al -wasteiah</t>
  </si>
  <si>
    <t>الكورة</t>
  </si>
  <si>
    <t>Koorah</t>
  </si>
  <si>
    <t>بني كنانة</t>
  </si>
  <si>
    <t>Bani Kenanah</t>
  </si>
  <si>
    <t>الأغوار الشمالية</t>
  </si>
  <si>
    <t>Aghwar Shamaliyyeh</t>
  </si>
  <si>
    <t>الرمثا</t>
  </si>
  <si>
    <t>Ramtha</t>
  </si>
  <si>
    <t>المفرق</t>
  </si>
  <si>
    <t>Mafraq</t>
  </si>
  <si>
    <t>قصبة المفرق</t>
  </si>
  <si>
    <t>Mafraq Qasbah</t>
  </si>
  <si>
    <t>البادية الشمالية الشرقية</t>
  </si>
  <si>
    <t>Badyah Shamaliyyeh .E</t>
  </si>
  <si>
    <t>البادية الشمالية الغربية</t>
  </si>
  <si>
    <t xml:space="preserve">Badyah Shamaliyyeh .W </t>
  </si>
  <si>
    <t>جرش</t>
  </si>
  <si>
    <t>Jarash</t>
  </si>
  <si>
    <t>عجلون</t>
  </si>
  <si>
    <t>Ajlun</t>
  </si>
  <si>
    <t>الكرك</t>
  </si>
  <si>
    <t>Karak</t>
  </si>
  <si>
    <t>قصبة الكرك</t>
  </si>
  <si>
    <t>Karak qasbah</t>
  </si>
  <si>
    <t>المزار الجنوبي</t>
  </si>
  <si>
    <t>Mazar Janoobi</t>
  </si>
  <si>
    <t>القصر</t>
  </si>
  <si>
    <t>Qasr</t>
  </si>
  <si>
    <t>الأغوار الجنوبية</t>
  </si>
  <si>
    <t>Aghwar Janoobiyyeh</t>
  </si>
  <si>
    <t>الطفيلة</t>
  </si>
  <si>
    <t>Tafiela</t>
  </si>
  <si>
    <t>لواء بصيرا</t>
  </si>
  <si>
    <t>Bsaira</t>
  </si>
  <si>
    <t xml:space="preserve">معان </t>
  </si>
  <si>
    <t>Ma'an</t>
  </si>
  <si>
    <t>البادية الجنوبية</t>
  </si>
  <si>
    <t>South Badia</t>
  </si>
  <si>
    <t>البترا</t>
  </si>
  <si>
    <t>Petra</t>
  </si>
  <si>
    <t>الشوبك</t>
  </si>
  <si>
    <t>Shobak</t>
  </si>
  <si>
    <t>العقبة</t>
  </si>
  <si>
    <t>Aqaba</t>
  </si>
  <si>
    <t>Total %</t>
  </si>
  <si>
    <t>المحافظة و المديرية</t>
  </si>
  <si>
    <t>الطلبة Students</t>
  </si>
  <si>
    <t>المعلمون Teachers</t>
  </si>
  <si>
    <t>Governorate and Directorate</t>
  </si>
  <si>
    <t>ذكر
Male</t>
  </si>
  <si>
    <t>أنثى
Female</t>
  </si>
  <si>
    <t>المجموع
Total</t>
  </si>
  <si>
    <t>العاصمة Amman</t>
  </si>
  <si>
    <t>Al_qwesmeh</t>
  </si>
  <si>
    <t>Badiyyeh Wosta/ Mwagar</t>
  </si>
  <si>
    <t>Badiyyeh Wosta/ Jezah</t>
  </si>
  <si>
    <t>البلقاء Balqa</t>
  </si>
  <si>
    <t>Salt Qasabah</t>
  </si>
  <si>
    <t>الزرقاء Zarqa</t>
  </si>
  <si>
    <t>Zaraq 1</t>
  </si>
  <si>
    <t>Zaraq 2</t>
  </si>
  <si>
    <t>مأدبا Madab</t>
  </si>
  <si>
    <t>قصبة مادبا</t>
  </si>
  <si>
    <t>Madaba Qasabah</t>
  </si>
  <si>
    <t>اربد Irbid</t>
  </si>
  <si>
    <t>Irbid Qasabah</t>
  </si>
  <si>
    <t>Al-taibah &amp; Al-wasteiah</t>
  </si>
  <si>
    <t>المفرق Mafraq</t>
  </si>
  <si>
    <t>Mafraq Qasabah</t>
  </si>
  <si>
    <t>البادية الشمالية ش</t>
  </si>
  <si>
    <t>البادية الشمالية غ</t>
  </si>
  <si>
    <t>Badyah Shamaliyyeh .W</t>
  </si>
  <si>
    <t>جرش Jarash</t>
  </si>
  <si>
    <t>عجلون Ajlun</t>
  </si>
  <si>
    <t>الكرك Karak</t>
  </si>
  <si>
    <t>Karak Qasabah</t>
  </si>
  <si>
    <t>الطفيلة Tafiela</t>
  </si>
  <si>
    <t>معان Ma'an</t>
  </si>
  <si>
    <t>معان</t>
  </si>
  <si>
    <t>العقبة Aqaba</t>
  </si>
  <si>
    <t>%</t>
  </si>
  <si>
    <t>Educational Level</t>
  </si>
  <si>
    <t>Authority of Supervision and Sex</t>
  </si>
  <si>
    <t>ثانوي
Secondary</t>
  </si>
  <si>
    <t>دبلوم متوسط
Intermediate Diploma</t>
  </si>
  <si>
    <t>بكالوريوس
B.A</t>
  </si>
  <si>
    <t>دبلوم عالي 
Higher Diploma</t>
  </si>
  <si>
    <t>ماجستير
M.A</t>
  </si>
  <si>
    <t>دكتوراة
Ph.D</t>
  </si>
  <si>
    <t xml:space="preserve">وزارة التربية والتعليم  </t>
  </si>
  <si>
    <t>انثى</t>
  </si>
  <si>
    <t>حكومية اخرى</t>
  </si>
  <si>
    <t xml:space="preserve">Source: Ministry of Education </t>
  </si>
  <si>
    <t>المدارس
Schools</t>
  </si>
  <si>
    <t>ملك
Owned</t>
  </si>
  <si>
    <t>مستأجر
Rented</t>
  </si>
  <si>
    <t>Authority of Supervision &amp; Sex</t>
  </si>
  <si>
    <t xml:space="preserve">وزارة التربية والتعليم </t>
  </si>
  <si>
    <t>Co-education</t>
  </si>
  <si>
    <t xml:space="preserve">وكالة الغوث </t>
  </si>
  <si>
    <t xml:space="preserve">التعليم الخاص </t>
  </si>
  <si>
    <t>Privet Education</t>
  </si>
  <si>
    <t>Table 13.1.1 Number of schools,Class Units, Studens and teachers by Authority of supervision And Sex 2021-2022</t>
  </si>
  <si>
    <t>جدول 1.1.13 عدد المدارس والشعب والطلبة والمعلمين حسب السلطة المشرفة والجنس 2021 -2022</t>
  </si>
  <si>
    <t>Table 13.1.2 Number of Schools by Authority of Supervision Eductional Satge and Sex 2021-2022</t>
  </si>
  <si>
    <t>جدول 2.1.13عدد المدارس  حسب السلطة المشرفة والمرحلة التعليمية والجنس 2021 -2022</t>
  </si>
  <si>
    <t>جدول 3.1.13 عدد الشعب حسب السلطة المشرفة والمرحلة التعليمية والجنس 2021 -2022</t>
  </si>
  <si>
    <t>Table 13.1.3 Number of class Units by Authority of Supervision, Educational stage  and Sex 2021/2022</t>
  </si>
  <si>
    <t xml:space="preserve"> 4.1.13عدد الطلبة حسب الجهة المشرفة والمرحلة التعليمية والجنس،  2021 -2022
Table 13.1.4  Number of Students by Authority of Supervision, Education Stage and Sex, 2021/2022</t>
  </si>
  <si>
    <t xml:space="preserve"> 5.1.13عدد المعلمين حسب الجهة المشرفة والمرحلة التعليمية والجنس،  2021 -2022
Table 13.1.5  Number of Teachers by Authority of Supervision, Education Stage and Sex, 2021/2022</t>
  </si>
  <si>
    <t>جدول 13. 1. 6 عدد المدارس والشعب حسب المحافظة والمديرية والجنس ، 2021 -2022</t>
  </si>
  <si>
    <t>Table 13 . 1 . 6 Number of Schools and Class Units by Governorate , Directorate and Sex , 2021 / 2022</t>
  </si>
  <si>
    <t>جدول 13. 1. 7 عدد الطلبة و المعلمين حسب المحافظة و المديرية و الجنس 2021 -2022</t>
  </si>
  <si>
    <t>Table 13.1.7 Number of Students &amp; Teachers by Governorate, Directorate &amp; Sex 2021/2022</t>
  </si>
  <si>
    <t>جدول 13. 1. 8 عدد المعلمين حسب الجهة المشرفة و المستوى التعليمي و الجنس، 2021 -2022</t>
  </si>
  <si>
    <t>Table 13.1.8 Number of Teachers by Authority of Supervision, Educational Level &amp; Sex, 2021/ 2022</t>
  </si>
  <si>
    <t>%ذكر</t>
  </si>
  <si>
    <t>انثى%</t>
  </si>
  <si>
    <t>المجموع%</t>
  </si>
  <si>
    <t>Male%</t>
  </si>
  <si>
    <t>Female%</t>
  </si>
  <si>
    <t>Total%</t>
  </si>
  <si>
    <t>مختلطة%</t>
  </si>
  <si>
    <t>Co-education%</t>
  </si>
  <si>
    <t>جدول 13. 1. 9 عدد المدارس حسب الجهة المشرفة وملكية البناء وجنس الطلبة 2021 -2022</t>
  </si>
  <si>
    <t>Table 13.1.9 Number of Schools by Authority of Supervision, Ownership of Buliding &amp; Sex of Students, 2021/2022</t>
  </si>
  <si>
    <t>ذكر%</t>
  </si>
  <si>
    <t>أنثى%</t>
  </si>
  <si>
    <t>Co-eduction%</t>
  </si>
  <si>
    <t>شكل 2.1.13 المعلمون حسب المرحلة التعليمية 2022/2021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</si>
</sst>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00"/>
  </numFmts>
  <fonts count="1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178"/>
      <scheme val="minor"/>
    </font>
    <font>
      <sz val="12"/>
      <color theme="1"/>
      <name val="Calibri"/>
      <family val="2"/>
      <scheme val="minor"/>
    </font>
    <font>
      <sz val="11"/>
      <name val="Arabic Transparent"/>
      <charset val="178"/>
    </font>
    <font>
      <sz val="11"/>
      <name val="Calibri"/>
      <family val="2"/>
      <scheme val="minor"/>
    </font>
    <font>
      <i/>
      <sz val="8"/>
      <name val="Arabic Transparent"/>
      <charset val="178"/>
    </font>
    <font>
      <i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0" fillId="0" borderId="0"/>
  </cellStyleXfs>
  <cellXfs count="226">
    <xf numFmtId="0" fontId="0" fillId="0" borderId="0" xfId="0"/>
    <xf numFmtId="0" fontId="3" fillId="0" borderId="0" xfId="2"/>
    <xf numFmtId="0" fontId="3" fillId="0" borderId="0" xfId="2" applyAlignment="1">
      <alignment wrapText="1"/>
    </xf>
    <xf numFmtId="0" fontId="5" fillId="2" borderId="2" xfId="2" applyFont="1" applyFill="1" applyBorder="1" applyAlignment="1">
      <alignment horizontal="center" vertical="center" wrapText="1"/>
    </xf>
    <xf numFmtId="0" fontId="3" fillId="0" borderId="0" xfId="2" applyAlignment="1">
      <alignment vertical="center"/>
    </xf>
    <xf numFmtId="0" fontId="6" fillId="2" borderId="2" xfId="2" applyFont="1" applyFill="1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6" fillId="2" borderId="2" xfId="2" applyFont="1" applyFill="1" applyBorder="1"/>
    <xf numFmtId="0" fontId="3" fillId="2" borderId="2" xfId="2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2" borderId="2" xfId="2" applyFill="1" applyBorder="1"/>
    <xf numFmtId="1" fontId="3" fillId="3" borderId="2" xfId="2" applyNumberFormat="1" applyFill="1" applyBorder="1" applyAlignment="1">
      <alignment horizontal="center" vertical="center" wrapText="1"/>
    </xf>
    <xf numFmtId="1" fontId="6" fillId="2" borderId="2" xfId="2" applyNumberFormat="1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0" borderId="0" xfId="2" applyFont="1" applyAlignment="1">
      <alignment vertical="center"/>
    </xf>
    <xf numFmtId="1" fontId="3" fillId="0" borderId="2" xfId="2" applyNumberFormat="1" applyBorder="1" applyAlignment="1">
      <alignment horizontal="center" vertical="center"/>
    </xf>
    <xf numFmtId="0" fontId="3" fillId="2" borderId="2" xfId="2" applyFill="1" applyBorder="1" applyAlignment="1">
      <alignment horizontal="center"/>
    </xf>
    <xf numFmtId="1" fontId="3" fillId="0" borderId="0" xfId="2" applyNumberFormat="1"/>
    <xf numFmtId="1" fontId="6" fillId="2" borderId="2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/>
    </xf>
    <xf numFmtId="0" fontId="3" fillId="0" borderId="0" xfId="2" applyAlignment="1">
      <alignment horizontal="center"/>
    </xf>
    <xf numFmtId="1" fontId="3" fillId="0" borderId="0" xfId="2" applyNumberFormat="1" applyAlignment="1">
      <alignment horizontal="center"/>
    </xf>
    <xf numFmtId="0" fontId="6" fillId="4" borderId="6" xfId="2" applyFont="1" applyFill="1" applyBorder="1" applyAlignment="1">
      <alignment horizontal="center" vertical="center"/>
    </xf>
    <xf numFmtId="0" fontId="6" fillId="4" borderId="2" xfId="2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0" fontId="0" fillId="0" borderId="0" xfId="0" applyAlignment="1">
      <alignment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6" fillId="5" borderId="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2" fillId="0" borderId="33" xfId="0" applyFont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wrapText="1"/>
    </xf>
    <xf numFmtId="0" fontId="0" fillId="3" borderId="0" xfId="0" applyFill="1"/>
    <xf numFmtId="0" fontId="9" fillId="0" borderId="0" xfId="0" applyFont="1" applyAlignment="1">
      <alignment wrapText="1"/>
    </xf>
    <xf numFmtId="0" fontId="9" fillId="0" borderId="0" xfId="0" applyFont="1"/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center" wrapText="1"/>
    </xf>
    <xf numFmtId="0" fontId="6" fillId="0" borderId="0" xfId="0" applyFont="1"/>
    <xf numFmtId="0" fontId="5" fillId="0" borderId="3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" fontId="7" fillId="2" borderId="39" xfId="3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" fontId="7" fillId="2" borderId="5" xfId="3" applyNumberFormat="1" applyFont="1" applyFill="1" applyBorder="1" applyAlignment="1">
      <alignment horizontal="center" vertical="center" wrapText="1"/>
    </xf>
    <xf numFmtId="1" fontId="7" fillId="2" borderId="5" xfId="3" applyNumberFormat="1" applyFont="1" applyFill="1" applyBorder="1" applyAlignment="1">
      <alignment horizontal="center" vertical="center" wrapText="1" readingOrder="1"/>
    </xf>
    <xf numFmtId="0" fontId="3" fillId="0" borderId="0" xfId="0" applyFont="1"/>
    <xf numFmtId="1" fontId="11" fillId="0" borderId="2" xfId="3" applyNumberFormat="1" applyFont="1" applyBorder="1" applyAlignment="1">
      <alignment horizontal="center"/>
    </xf>
    <xf numFmtId="1" fontId="11" fillId="0" borderId="2" xfId="3" applyNumberFormat="1" applyFont="1" applyBorder="1" applyAlignment="1">
      <alignment horizontal="center" readingOrder="1"/>
    </xf>
    <xf numFmtId="1" fontId="7" fillId="2" borderId="2" xfId="3" applyNumberFormat="1" applyFont="1" applyFill="1" applyBorder="1" applyAlignment="1">
      <alignment horizontal="center" vertical="center"/>
    </xf>
    <xf numFmtId="0" fontId="12" fillId="0" borderId="0" xfId="3" applyFont="1"/>
    <xf numFmtId="1" fontId="10" fillId="0" borderId="0" xfId="3" applyNumberForma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5" fillId="4" borderId="2" xfId="0" applyFont="1" applyFill="1" applyBorder="1"/>
    <xf numFmtId="0" fontId="0" fillId="0" borderId="5" xfId="0" applyBorder="1" applyAlignment="1">
      <alignment horizontal="center"/>
    </xf>
    <xf numFmtId="0" fontId="0" fillId="0" borderId="39" xfId="0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39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9" fontId="6" fillId="4" borderId="2" xfId="1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7" fillId="0" borderId="2" xfId="3" applyFont="1" applyBorder="1" applyAlignment="1">
      <alignment horizontal="center"/>
    </xf>
    <xf numFmtId="0" fontId="7" fillId="4" borderId="2" xfId="3" quotePrefix="1" applyFont="1" applyFill="1" applyBorder="1" applyAlignment="1">
      <alignment horizontal="center"/>
    </xf>
    <xf numFmtId="0" fontId="7" fillId="4" borderId="2" xfId="3" applyFont="1" applyFill="1" applyBorder="1" applyAlignment="1">
      <alignment horizontal="center"/>
    </xf>
    <xf numFmtId="0" fontId="7" fillId="2" borderId="2" xfId="3" applyFont="1" applyFill="1" applyBorder="1" applyAlignment="1">
      <alignment horizontal="center"/>
    </xf>
    <xf numFmtId="164" fontId="5" fillId="4" borderId="2" xfId="1" applyNumberFormat="1" applyFont="1" applyFill="1" applyBorder="1" applyAlignment="1">
      <alignment horizontal="center" vertical="center"/>
    </xf>
    <xf numFmtId="9" fontId="0" fillId="0" borderId="0" xfId="1" applyFont="1"/>
    <xf numFmtId="165" fontId="0" fillId="0" borderId="0" xfId="1" applyNumberFormat="1" applyFont="1"/>
    <xf numFmtId="1" fontId="7" fillId="2" borderId="5" xfId="3" applyNumberFormat="1" applyFont="1" applyFill="1" applyBorder="1" applyAlignment="1">
      <alignment horizontal="center"/>
    </xf>
    <xf numFmtId="9" fontId="7" fillId="2" borderId="43" xfId="1" applyFont="1" applyFill="1" applyBorder="1" applyAlignment="1">
      <alignment horizontal="center"/>
    </xf>
    <xf numFmtId="1" fontId="7" fillId="2" borderId="5" xfId="3" applyNumberFormat="1" applyFont="1" applyFill="1" applyBorder="1" applyAlignment="1">
      <alignment horizontal="center" vertical="center"/>
    </xf>
    <xf numFmtId="0" fontId="7" fillId="2" borderId="5" xfId="3" applyFont="1" applyFill="1" applyBorder="1" applyAlignment="1">
      <alignment horizontal="center"/>
    </xf>
    <xf numFmtId="0" fontId="7" fillId="2" borderId="43" xfId="3" applyFont="1" applyFill="1" applyBorder="1" applyAlignment="1">
      <alignment horizontal="center"/>
    </xf>
    <xf numFmtId="0" fontId="6" fillId="4" borderId="36" xfId="0" applyFont="1" applyFill="1" applyBorder="1" applyAlignment="1">
      <alignment horizontal="center"/>
    </xf>
    <xf numFmtId="9" fontId="6" fillId="4" borderId="8" xfId="1" applyFont="1" applyFill="1" applyBorder="1" applyAlignment="1">
      <alignment horizontal="center"/>
    </xf>
    <xf numFmtId="164" fontId="6" fillId="4" borderId="8" xfId="1" applyNumberFormat="1" applyFont="1" applyFill="1" applyBorder="1" applyAlignment="1">
      <alignment horizontal="center"/>
    </xf>
    <xf numFmtId="164" fontId="6" fillId="2" borderId="2" xfId="1" applyNumberFormat="1" applyFont="1" applyFill="1" applyBorder="1" applyAlignment="1">
      <alignment horizontal="center" vertical="center"/>
    </xf>
    <xf numFmtId="164" fontId="6" fillId="2" borderId="2" xfId="1" applyNumberFormat="1" applyFont="1" applyFill="1" applyBorder="1" applyAlignment="1">
      <alignment horizontal="center" vertical="center" wrapText="1"/>
    </xf>
    <xf numFmtId="0" fontId="6" fillId="2" borderId="44" xfId="0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2" borderId="43" xfId="0" applyFill="1" applyBorder="1" applyAlignment="1">
      <alignment horizontal="center"/>
    </xf>
    <xf numFmtId="164" fontId="7" fillId="2" borderId="43" xfId="1" applyNumberFormat="1" applyFont="1" applyFill="1" applyBorder="1" applyAlignment="1">
      <alignment horizontal="center"/>
    </xf>
    <xf numFmtId="10" fontId="7" fillId="2" borderId="43" xfId="1" applyNumberFormat="1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0" fontId="0" fillId="2" borderId="43" xfId="1" applyNumberFormat="1" applyFont="1" applyFill="1" applyBorder="1" applyAlignment="1">
      <alignment horizontal="center"/>
    </xf>
    <xf numFmtId="164" fontId="0" fillId="2" borderId="43" xfId="1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164" fontId="0" fillId="0" borderId="43" xfId="1" applyNumberFormat="1" applyFont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4" fillId="0" borderId="0" xfId="2" applyFont="1" applyAlignment="1">
      <alignment horizontal="center"/>
    </xf>
    <xf numFmtId="0" fontId="4" fillId="0" borderId="1" xfId="2" applyFont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5" fillId="2" borderId="5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3" fillId="4" borderId="4" xfId="2" applyFill="1" applyBorder="1" applyAlignment="1">
      <alignment horizontal="center" vertical="center"/>
    </xf>
    <xf numFmtId="0" fontId="3" fillId="4" borderId="7" xfId="2" applyFill="1" applyBorder="1" applyAlignment="1">
      <alignment horizontal="center" vertical="center"/>
    </xf>
    <xf numFmtId="0" fontId="3" fillId="4" borderId="8" xfId="2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2" borderId="40" xfId="0" applyFont="1" applyFill="1" applyBorder="1" applyAlignment="1">
      <alignment horizontal="center"/>
    </xf>
    <xf numFmtId="0" fontId="6" fillId="2" borderId="42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 wrapText="1"/>
    </xf>
    <xf numFmtId="0" fontId="6" fillId="4" borderId="28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3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1" fontId="11" fillId="4" borderId="4" xfId="3" applyNumberFormat="1" applyFont="1" applyFill="1" applyBorder="1" applyAlignment="1">
      <alignment horizontal="center"/>
    </xf>
    <xf numFmtId="1" fontId="11" fillId="4" borderId="7" xfId="3" applyNumberFormat="1" applyFont="1" applyFill="1" applyBorder="1" applyAlignment="1">
      <alignment horizontal="center"/>
    </xf>
    <xf numFmtId="1" fontId="11" fillId="4" borderId="8" xfId="3" applyNumberFormat="1" applyFont="1" applyFill="1" applyBorder="1" applyAlignment="1">
      <alignment horizontal="center"/>
    </xf>
    <xf numFmtId="0" fontId="7" fillId="0" borderId="2" xfId="3" applyFont="1" applyBorder="1" applyAlignment="1">
      <alignment horizontal="center"/>
    </xf>
    <xf numFmtId="0" fontId="13" fillId="0" borderId="0" xfId="3" quotePrefix="1" applyFont="1" applyAlignment="1">
      <alignment horizontal="left"/>
    </xf>
    <xf numFmtId="0" fontId="7" fillId="2" borderId="2" xfId="3" applyFont="1" applyFill="1" applyBorder="1" applyAlignment="1">
      <alignment horizontal="center"/>
    </xf>
    <xf numFmtId="0" fontId="7" fillId="2" borderId="4" xfId="3" applyFont="1" applyFill="1" applyBorder="1" applyAlignment="1">
      <alignment horizontal="center"/>
    </xf>
    <xf numFmtId="0" fontId="7" fillId="2" borderId="41" xfId="3" applyFont="1" applyFill="1" applyBorder="1" applyAlignment="1">
      <alignment horizontal="center"/>
    </xf>
    <xf numFmtId="1" fontId="11" fillId="2" borderId="4" xfId="3" applyNumberFormat="1" applyFont="1" applyFill="1" applyBorder="1" applyAlignment="1">
      <alignment horizontal="center"/>
    </xf>
    <xf numFmtId="1" fontId="11" fillId="2" borderId="7" xfId="3" applyNumberFormat="1" applyFont="1" applyFill="1" applyBorder="1" applyAlignment="1">
      <alignment horizontal="center"/>
    </xf>
    <xf numFmtId="1" fontId="11" fillId="2" borderId="8" xfId="3" applyNumberFormat="1" applyFont="1" applyFill="1" applyBorder="1" applyAlignment="1">
      <alignment horizontal="center"/>
    </xf>
    <xf numFmtId="0" fontId="7" fillId="4" borderId="2" xfId="3" applyFont="1" applyFill="1" applyBorder="1" applyAlignment="1">
      <alignment horizontal="center"/>
    </xf>
    <xf numFmtId="0" fontId="7" fillId="4" borderId="2" xfId="3" quotePrefix="1" applyFont="1" applyFill="1" applyBorder="1" applyAlignment="1">
      <alignment horizontal="center"/>
    </xf>
    <xf numFmtId="0" fontId="7" fillId="2" borderId="37" xfId="3" applyFont="1" applyFill="1" applyBorder="1" applyAlignment="1">
      <alignment horizontal="center" vertical="center" wrapText="1"/>
    </xf>
    <xf numFmtId="0" fontId="7" fillId="2" borderId="38" xfId="3" applyFont="1" applyFill="1" applyBorder="1" applyAlignment="1">
      <alignment horizontal="center" vertical="center" wrapText="1"/>
    </xf>
    <xf numFmtId="0" fontId="7" fillId="2" borderId="0" xfId="3" applyFont="1" applyFill="1" applyAlignment="1">
      <alignment horizontal="center" vertical="center" wrapText="1"/>
    </xf>
    <xf numFmtId="0" fontId="7" fillId="2" borderId="35" xfId="3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1" fontId="7" fillId="2" borderId="22" xfId="3" applyNumberFormat="1" applyFont="1" applyFill="1" applyBorder="1" applyAlignment="1">
      <alignment horizontal="center" vertical="center" wrapText="1" readingOrder="1"/>
    </xf>
    <xf numFmtId="1" fontId="6" fillId="2" borderId="22" xfId="0" applyNumberFormat="1" applyFont="1" applyFill="1" applyBorder="1" applyAlignment="1">
      <alignment horizontal="center" vertical="center" wrapText="1"/>
    </xf>
    <xf numFmtId="1" fontId="6" fillId="2" borderId="23" xfId="0" applyNumberFormat="1" applyFont="1" applyFill="1" applyBorder="1" applyAlignment="1">
      <alignment horizontal="center" vertical="center" wrapText="1"/>
    </xf>
    <xf numFmtId="0" fontId="7" fillId="2" borderId="2" xfId="3" quotePrefix="1" applyFont="1" applyFill="1" applyBorder="1" applyAlignment="1">
      <alignment horizontal="center" vertical="center" wrapText="1" readingOrder="1"/>
    </xf>
    <xf numFmtId="0" fontId="6" fillId="4" borderId="43" xfId="0" applyFont="1" applyFill="1" applyBorder="1" applyAlignment="1">
      <alignment horizontal="center"/>
    </xf>
  </cellXfs>
  <cellStyles count="4">
    <cellStyle name="Normal" xfId="0" builtinId="0"/>
    <cellStyle name="Normal 3" xfId="2"/>
    <cellStyle name="Normal_التعليم الأساسي والثانوي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المعلمون حسب المرحلة التعليمية</a:t>
            </a:r>
            <a:endParaRPr lang="en-US"/>
          </a:p>
        </c:rich>
      </c:tx>
      <c:layout>
        <c:manualLayout>
          <c:xMode val="edge"/>
          <c:yMode val="edge"/>
          <c:x val="0.73704855643044631"/>
          <c:y val="2.777777777777777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822-4382-A7E2-AE41AA4BF6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822-4382-A7E2-AE41AA4BF67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822-4382-A7E2-AE41AA4BF673}"/>
              </c:ext>
            </c:extLst>
          </c:dPt>
          <c:dLbls>
            <c:dLbl>
              <c:idx val="0"/>
              <c:layout>
                <c:manualLayout>
                  <c:x val="-0.19722222222222227"/>
                  <c:y val="-4.629629629629629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A331AF6A-AE64-4468-BD41-449CA885021D}" type="CATEGORYNAME">
                      <a:rPr lang="ar-JO"/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012FAD9D-241F-4001-A69A-2B1CA45AC926}" type="VALUE">
                      <a:rPr lang="ar-JO" baseline="0"/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0822-4382-A7E2-AE41AA4BF673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85B34EE2-ADA2-47B5-9902-7B1E1975E221}" type="CATEGORYNAME">
                      <a:rPr lang="ar-JO"/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8654D7CC-5E68-40D2-90A0-ACDFF97C242C}" type="VALUE">
                      <a:rPr lang="ar-JO" baseline="0"/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0822-4382-A7E2-AE41AA4BF673}"/>
                </c:ext>
              </c:extLst>
            </c:dLbl>
            <c:dLbl>
              <c:idx val="2"/>
              <c:layout>
                <c:manualLayout>
                  <c:x val="-5.2777777777777778E-2"/>
                  <c:y val="0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spc="0" baseline="0">
                        <a:solidFill>
                          <a:schemeClr val="accent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BFA3A7F-DD56-49A7-BB9E-305B76A88C7B}" type="CATEGORYNAME">
                      <a:rPr lang="ar-JO" b="0" cap="none" spc="0">
                        <a:ln w="0"/>
                        <a:solidFill>
                          <a:schemeClr val="bg2">
                            <a:lumMod val="25000"/>
                          </a:schemeClr>
                        </a:solidFill>
                        <a:effectLst>
                          <a:outerShdw blurRad="38100" dist="19050" dir="2700000" algn="tl" rotWithShape="0">
                            <a:schemeClr val="dk1">
                              <a:alpha val="40000"/>
                            </a:schemeClr>
                          </a:outerShdw>
                        </a:effectLst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[CATEGORY NAME]</a:t>
                    </a:fld>
                    <a:r>
                      <a:rPr lang="en-US" baseline="0"/>
                      <a:t>
</a:t>
                    </a:r>
                    <a:fld id="{86311766-0602-4BCF-B096-896FEBF72D62}" type="VALUE">
                      <a:rPr lang="ar-JO" baseline="0">
                        <a:solidFill>
                          <a:schemeClr val="bg2">
                            <a:lumMod val="25000"/>
                          </a:schemeClr>
                        </a:solidFill>
                      </a:rPr>
                      <a:pPr>
                        <a:defRPr sz="1000" b="1" i="0" u="none" strike="noStrike" kern="1200" spc="0" baseline="0">
                          <a:solidFill>
                            <a:schemeClr val="accen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0822-4382-A7E2-AE41AA4BF67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'5.1.13'!$A$30:$C$30</c:f>
              <c:strCache>
                <c:ptCount val="3"/>
                <c:pt idx="0">
                  <c:v>روضة 
Kindergarten</c:v>
                </c:pt>
                <c:pt idx="1">
                  <c:v>الأساسي 
Basic</c:v>
                </c:pt>
                <c:pt idx="2">
                  <c:v>الثانوي الأكاديمي والمهني
Academic &amp; Vocational Secondery</c:v>
                </c:pt>
              </c:strCache>
            </c:strRef>
          </c:cat>
          <c:val>
            <c:numRef>
              <c:f>'5.1.13'!$A$31:$C$31</c:f>
              <c:numCache>
                <c:formatCode>0.0%</c:formatCode>
                <c:ptCount val="3"/>
                <c:pt idx="0">
                  <c:v>5.6950038097311417E-2</c:v>
                </c:pt>
                <c:pt idx="1">
                  <c:v>0.75684481695148942</c:v>
                </c:pt>
                <c:pt idx="2">
                  <c:v>0.18620514495119916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822-4382-A7E2-AE41AA4BF673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419101</xdr:colOff>
      <xdr:row>27</xdr:row>
      <xdr:rowOff>100012</xdr:rowOff>
    </xdr:from>
    <xdr:to>
      <xdr:col>6</xdr:col>
      <xdr:colOff>1</xdr:colOff>
      <xdr:row>38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F28"/>
  <sheetViews>
    <sheetView rightToLeft="1" tabSelected="1" zoomScale="90" zoomScaleNormal="90" workbookViewId="0">
      <selection activeCell="L17" sqref="L17"/>
    </sheetView>
  </sheetViews>
  <sheetFormatPr defaultColWidth="9.140625" defaultRowHeight="15"/>
  <cols>
    <col min="1" max="1" width="17.7109375" style="1" customWidth="1"/>
    <col min="2" max="2" width="12.5703125" style="1" customWidth="1"/>
    <col min="3" max="3" width="11.140625" style="1" customWidth="1"/>
    <col min="4" max="4" width="9.7109375" style="1" customWidth="1"/>
    <col min="5" max="5" width="15.28515625" style="1" customWidth="1"/>
    <col min="6" max="6" width="20.5703125" style="1" bestFit="1" customWidth="1"/>
    <col min="7" max="16384" width="9.140625" style="1"/>
  </cols>
  <sheetData>
    <row r="1" spans="1:6">
      <c r="A1" s="154" t="s">
        <v>212</v>
      </c>
      <c r="B1" s="154"/>
      <c r="C1" s="154"/>
      <c r="D1" s="154"/>
      <c r="E1" s="154"/>
      <c r="F1" s="154"/>
    </row>
    <row r="2" spans="1:6" s="2" customFormat="1" ht="27" customHeight="1">
      <c r="A2" s="155" t="s">
        <v>211</v>
      </c>
      <c r="B2" s="155"/>
      <c r="C2" s="155"/>
      <c r="D2" s="155"/>
      <c r="E2" s="155"/>
      <c r="F2" s="155"/>
    </row>
    <row r="3" spans="1:6" s="4" customFormat="1" ht="59.25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</row>
    <row r="4" spans="1:6" ht="16.5" customHeight="1">
      <c r="A4" s="5" t="s">
        <v>6</v>
      </c>
      <c r="B4" s="6"/>
      <c r="C4" s="6"/>
      <c r="D4" s="6"/>
      <c r="E4" s="6"/>
      <c r="F4" s="7" t="s">
        <v>7</v>
      </c>
    </row>
    <row r="5" spans="1:6">
      <c r="A5" s="8" t="s">
        <v>8</v>
      </c>
      <c r="B5" s="9">
        <v>1482</v>
      </c>
      <c r="C5" s="9">
        <v>19627</v>
      </c>
      <c r="D5" s="9">
        <v>596126</v>
      </c>
      <c r="E5" s="9">
        <v>34916</v>
      </c>
      <c r="F5" s="10" t="s">
        <v>9</v>
      </c>
    </row>
    <row r="6" spans="1:6">
      <c r="A6" s="8" t="s">
        <v>10</v>
      </c>
      <c r="B6" s="9">
        <v>431</v>
      </c>
      <c r="C6" s="9">
        <v>7028</v>
      </c>
      <c r="D6" s="9">
        <v>222879</v>
      </c>
      <c r="E6" s="9">
        <v>12150</v>
      </c>
      <c r="F6" s="10" t="s">
        <v>11</v>
      </c>
    </row>
    <row r="7" spans="1:6" ht="16.5" customHeight="1">
      <c r="A7" s="8" t="s">
        <v>12</v>
      </c>
      <c r="B7" s="9">
        <v>2092</v>
      </c>
      <c r="C7" s="9">
        <v>30377</v>
      </c>
      <c r="D7" s="6">
        <v>815668</v>
      </c>
      <c r="E7" s="6">
        <v>46403</v>
      </c>
      <c r="F7" s="10" t="s">
        <v>13</v>
      </c>
    </row>
    <row r="8" spans="1:6">
      <c r="A8" s="5" t="s">
        <v>14</v>
      </c>
      <c r="B8" s="5">
        <f>SUM(B5:B7)</f>
        <v>4005</v>
      </c>
      <c r="C8" s="5">
        <f t="shared" ref="C8:E8" si="0">SUM(C5:C7)</f>
        <v>57032</v>
      </c>
      <c r="D8" s="5">
        <f t="shared" si="0"/>
        <v>1634673</v>
      </c>
      <c r="E8" s="5">
        <f t="shared" si="0"/>
        <v>93469</v>
      </c>
      <c r="F8" s="10" t="s">
        <v>15</v>
      </c>
    </row>
    <row r="9" spans="1:6">
      <c r="A9" s="5" t="s">
        <v>16</v>
      </c>
      <c r="B9" s="6"/>
      <c r="C9" s="6"/>
      <c r="D9" s="6"/>
      <c r="E9" s="6"/>
      <c r="F9" s="7" t="s">
        <v>17</v>
      </c>
    </row>
    <row r="10" spans="1:6">
      <c r="A10" s="8" t="s">
        <v>8</v>
      </c>
      <c r="B10" s="9">
        <v>43</v>
      </c>
      <c r="C10" s="11">
        <v>585</v>
      </c>
      <c r="D10" s="9">
        <v>16485</v>
      </c>
      <c r="E10" s="9">
        <v>1654</v>
      </c>
      <c r="F10" s="10" t="s">
        <v>9</v>
      </c>
    </row>
    <row r="11" spans="1:6">
      <c r="A11" s="8" t="s">
        <v>10</v>
      </c>
      <c r="B11" s="9">
        <v>3</v>
      </c>
      <c r="C11" s="11">
        <v>67</v>
      </c>
      <c r="D11" s="9">
        <v>2744</v>
      </c>
      <c r="E11" s="9">
        <v>259</v>
      </c>
      <c r="F11" s="10" t="s">
        <v>11</v>
      </c>
    </row>
    <row r="12" spans="1:6">
      <c r="A12" s="8" t="s">
        <v>12</v>
      </c>
      <c r="B12" s="9">
        <v>2</v>
      </c>
      <c r="C12" s="11">
        <v>37</v>
      </c>
      <c r="D12" s="6">
        <v>1185</v>
      </c>
      <c r="E12" s="6">
        <v>112</v>
      </c>
      <c r="F12" s="10" t="s">
        <v>13</v>
      </c>
    </row>
    <row r="13" spans="1:6">
      <c r="A13" s="5" t="s">
        <v>14</v>
      </c>
      <c r="B13" s="5">
        <f>SUM(B10:B12)</f>
        <v>48</v>
      </c>
      <c r="C13" s="5">
        <f t="shared" ref="C13:E13" si="1">SUM(C10:C12)</f>
        <v>689</v>
      </c>
      <c r="D13" s="5">
        <f t="shared" si="1"/>
        <v>20414</v>
      </c>
      <c r="E13" s="5">
        <f t="shared" si="1"/>
        <v>2025</v>
      </c>
      <c r="F13" s="7" t="s">
        <v>15</v>
      </c>
    </row>
    <row r="14" spans="1:6">
      <c r="A14" s="5" t="s">
        <v>18</v>
      </c>
      <c r="B14" s="6"/>
      <c r="C14" s="6"/>
      <c r="D14" s="6"/>
      <c r="E14" s="6"/>
      <c r="F14" s="7" t="s">
        <v>19</v>
      </c>
    </row>
    <row r="15" spans="1:6">
      <c r="A15" s="8" t="s">
        <v>8</v>
      </c>
      <c r="B15" s="6">
        <v>80</v>
      </c>
      <c r="C15" s="11">
        <v>1371</v>
      </c>
      <c r="D15" s="9">
        <v>59538</v>
      </c>
      <c r="E15" s="9">
        <v>1969</v>
      </c>
      <c r="F15" s="10" t="s">
        <v>9</v>
      </c>
    </row>
    <row r="16" spans="1:6">
      <c r="A16" s="8" t="s">
        <v>10</v>
      </c>
      <c r="B16" s="6">
        <v>57</v>
      </c>
      <c r="C16" s="11">
        <v>1005</v>
      </c>
      <c r="D16" s="9">
        <v>42705</v>
      </c>
      <c r="E16" s="9">
        <v>1471</v>
      </c>
      <c r="F16" s="10" t="s">
        <v>11</v>
      </c>
    </row>
    <row r="17" spans="1:6">
      <c r="A17" s="8" t="s">
        <v>12</v>
      </c>
      <c r="B17" s="6">
        <v>32</v>
      </c>
      <c r="C17" s="11">
        <v>532</v>
      </c>
      <c r="D17" s="6">
        <v>21197</v>
      </c>
      <c r="E17" s="6">
        <v>740</v>
      </c>
      <c r="F17" s="10" t="s">
        <v>13</v>
      </c>
    </row>
    <row r="18" spans="1:6">
      <c r="A18" s="5" t="s">
        <v>14</v>
      </c>
      <c r="B18" s="5">
        <f>SUM(B15:B17)</f>
        <v>169</v>
      </c>
      <c r="C18" s="5">
        <f t="shared" ref="C18:E18" si="2">SUM(C15:C17)</f>
        <v>2908</v>
      </c>
      <c r="D18" s="5">
        <f t="shared" si="2"/>
        <v>123440</v>
      </c>
      <c r="E18" s="5">
        <f t="shared" si="2"/>
        <v>4180</v>
      </c>
      <c r="F18" s="7" t="s">
        <v>15</v>
      </c>
    </row>
    <row r="19" spans="1:6">
      <c r="A19" s="5" t="s">
        <v>20</v>
      </c>
      <c r="B19" s="6"/>
      <c r="C19" s="6"/>
      <c r="D19" s="6"/>
      <c r="E19" s="6"/>
      <c r="F19" s="7" t="s">
        <v>21</v>
      </c>
    </row>
    <row r="20" spans="1:6">
      <c r="A20" s="8" t="s">
        <v>8</v>
      </c>
      <c r="B20" s="6">
        <v>47</v>
      </c>
      <c r="C20" s="6">
        <v>974</v>
      </c>
      <c r="D20" s="9">
        <v>20887</v>
      </c>
      <c r="E20" s="9">
        <v>1702</v>
      </c>
      <c r="F20" s="10" t="s">
        <v>9</v>
      </c>
    </row>
    <row r="21" spans="1:6">
      <c r="A21" s="8" t="s">
        <v>10</v>
      </c>
      <c r="B21" s="6">
        <v>10</v>
      </c>
      <c r="C21" s="6">
        <v>252</v>
      </c>
      <c r="D21" s="9">
        <v>5720</v>
      </c>
      <c r="E21" s="9">
        <v>501</v>
      </c>
      <c r="F21" s="10" t="s">
        <v>11</v>
      </c>
    </row>
    <row r="22" spans="1:6">
      <c r="A22" s="8" t="s">
        <v>12</v>
      </c>
      <c r="B22" s="6">
        <v>3036</v>
      </c>
      <c r="C22" s="6">
        <v>24933</v>
      </c>
      <c r="D22" s="6">
        <v>439617</v>
      </c>
      <c r="E22" s="6">
        <v>35928</v>
      </c>
      <c r="F22" s="10" t="s">
        <v>13</v>
      </c>
    </row>
    <row r="23" spans="1:6">
      <c r="A23" s="5" t="s">
        <v>14</v>
      </c>
      <c r="B23" s="5">
        <f>SUM(B20:B22)</f>
        <v>3093</v>
      </c>
      <c r="C23" s="5">
        <f t="shared" ref="C23:E23" si="3">SUM(C20:C22)</f>
        <v>26159</v>
      </c>
      <c r="D23" s="5">
        <f t="shared" si="3"/>
        <v>466224</v>
      </c>
      <c r="E23" s="5">
        <f t="shared" si="3"/>
        <v>38131</v>
      </c>
      <c r="F23" s="7" t="s">
        <v>15</v>
      </c>
    </row>
    <row r="24" spans="1:6">
      <c r="A24" s="13" t="s">
        <v>14</v>
      </c>
      <c r="B24" s="6"/>
      <c r="C24" s="6"/>
      <c r="D24" s="6"/>
      <c r="E24" s="6"/>
      <c r="F24" s="10" t="s">
        <v>15</v>
      </c>
    </row>
    <row r="25" spans="1:6">
      <c r="A25" s="5" t="s">
        <v>8</v>
      </c>
      <c r="B25" s="5">
        <f>B5+B10+B15+B20</f>
        <v>1652</v>
      </c>
      <c r="C25" s="5">
        <f t="shared" ref="C25:E25" si="4">C5+C10+C15+C20</f>
        <v>22557</v>
      </c>
      <c r="D25" s="5">
        <f t="shared" si="4"/>
        <v>693036</v>
      </c>
      <c r="E25" s="5">
        <f t="shared" si="4"/>
        <v>40241</v>
      </c>
      <c r="F25" s="10" t="s">
        <v>9</v>
      </c>
    </row>
    <row r="26" spans="1:6">
      <c r="A26" s="5" t="s">
        <v>10</v>
      </c>
      <c r="B26" s="5">
        <f t="shared" ref="B26:E26" si="5">B6+B11+B16+B21</f>
        <v>501</v>
      </c>
      <c r="C26" s="5">
        <f t="shared" si="5"/>
        <v>8352</v>
      </c>
      <c r="D26" s="5">
        <f t="shared" si="5"/>
        <v>274048</v>
      </c>
      <c r="E26" s="5">
        <f t="shared" si="5"/>
        <v>14381</v>
      </c>
      <c r="F26" s="10" t="s">
        <v>11</v>
      </c>
    </row>
    <row r="27" spans="1:6">
      <c r="A27" s="14" t="s">
        <v>12</v>
      </c>
      <c r="B27" s="5">
        <f t="shared" ref="B27:E27" si="6">B7+B12+B17+B22</f>
        <v>5162</v>
      </c>
      <c r="C27" s="5">
        <f t="shared" si="6"/>
        <v>55879</v>
      </c>
      <c r="D27" s="5">
        <f t="shared" si="6"/>
        <v>1277667</v>
      </c>
      <c r="E27" s="5">
        <f t="shared" si="6"/>
        <v>83183</v>
      </c>
      <c r="F27" s="10" t="s">
        <v>13</v>
      </c>
    </row>
    <row r="28" spans="1:6">
      <c r="A28" s="13" t="s">
        <v>14</v>
      </c>
      <c r="B28" s="5">
        <f>B8+B13+B18+B23</f>
        <v>7315</v>
      </c>
      <c r="C28" s="5">
        <f t="shared" ref="C28:E28" si="7">C8+C13+C18+C23</f>
        <v>86788</v>
      </c>
      <c r="D28" s="5">
        <f t="shared" si="7"/>
        <v>2244751</v>
      </c>
      <c r="E28" s="5">
        <f t="shared" si="7"/>
        <v>137805</v>
      </c>
      <c r="F28" s="7" t="s">
        <v>15</v>
      </c>
    </row>
  </sheetData>
  <mergeCells count="2">
    <mergeCell ref="A1:F1"/>
    <mergeCell ref="A2:F2"/>
  </mergeCells>
  <pageMargins left="0.7" right="0.7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N39"/>
  <sheetViews>
    <sheetView rightToLeft="1" view="pageBreakPreview" zoomScaleNormal="70" zoomScaleSheetLayoutView="100" workbookViewId="0">
      <selection activeCell="A30" sqref="A30:B32"/>
    </sheetView>
  </sheetViews>
  <sheetFormatPr defaultColWidth="9.140625" defaultRowHeight="15"/>
  <cols>
    <col min="1" max="1" width="16.140625" style="1" bestFit="1" customWidth="1"/>
    <col min="2" max="3" width="9.140625" style="1"/>
    <col min="4" max="4" width="12.42578125" style="1" customWidth="1"/>
    <col min="5" max="5" width="14.42578125" style="1" customWidth="1"/>
    <col min="6" max="6" width="12" style="1" customWidth="1"/>
    <col min="7" max="7" width="16.85546875" style="1" customWidth="1"/>
    <col min="8" max="8" width="22.7109375" style="21" customWidth="1"/>
    <col min="9" max="9" width="9.140625" style="1"/>
    <col min="10" max="10" width="17.140625" style="1" customWidth="1"/>
    <col min="11" max="12" width="9.140625" style="1"/>
    <col min="13" max="13" width="17" style="1" customWidth="1"/>
    <col min="14" max="14" width="9.140625" style="1"/>
    <col min="15" max="15" width="17.85546875" style="1" customWidth="1"/>
    <col min="16" max="16384" width="9.140625" style="1"/>
  </cols>
  <sheetData>
    <row r="1" spans="1:14" s="15" customFormat="1" ht="24.75" customHeight="1">
      <c r="A1" s="158" t="s">
        <v>214</v>
      </c>
      <c r="B1" s="158"/>
      <c r="C1" s="158"/>
      <c r="D1" s="158"/>
      <c r="E1" s="158"/>
      <c r="F1" s="158"/>
      <c r="G1" s="158"/>
      <c r="H1" s="158"/>
    </row>
    <row r="2" spans="1:14" s="15" customFormat="1" ht="28.5" customHeight="1">
      <c r="A2" s="159" t="s">
        <v>213</v>
      </c>
      <c r="B2" s="159"/>
      <c r="C2" s="159"/>
      <c r="D2" s="159"/>
      <c r="E2" s="159"/>
      <c r="F2" s="159"/>
      <c r="G2" s="159"/>
      <c r="H2" s="159"/>
    </row>
    <row r="3" spans="1:14" ht="31.5" customHeight="1">
      <c r="A3" s="160" t="s">
        <v>0</v>
      </c>
      <c r="B3" s="160" t="s">
        <v>22</v>
      </c>
      <c r="C3" s="162" t="s">
        <v>23</v>
      </c>
      <c r="D3" s="162"/>
      <c r="E3" s="162"/>
      <c r="F3" s="162"/>
      <c r="G3" s="162"/>
      <c r="H3" s="163" t="s">
        <v>5</v>
      </c>
    </row>
    <row r="4" spans="1:14" ht="47.25">
      <c r="A4" s="161"/>
      <c r="B4" s="161"/>
      <c r="C4" s="3" t="s">
        <v>24</v>
      </c>
      <c r="D4" s="3" t="s">
        <v>25</v>
      </c>
      <c r="E4" s="3" t="s">
        <v>26</v>
      </c>
      <c r="F4" s="3" t="s">
        <v>27</v>
      </c>
      <c r="G4" s="3" t="s">
        <v>28</v>
      </c>
      <c r="H4" s="163"/>
    </row>
    <row r="5" spans="1:14" ht="23.25" customHeight="1">
      <c r="A5" s="3" t="s">
        <v>6</v>
      </c>
      <c r="B5" s="164"/>
      <c r="C5" s="165"/>
      <c r="D5" s="165"/>
      <c r="E5" s="165"/>
      <c r="F5" s="165"/>
      <c r="G5" s="166"/>
      <c r="H5" s="3" t="s">
        <v>7</v>
      </c>
    </row>
    <row r="6" spans="1:14">
      <c r="A6" s="6" t="s">
        <v>8</v>
      </c>
      <c r="B6" s="16">
        <v>1482</v>
      </c>
      <c r="C6" s="11">
        <v>0</v>
      </c>
      <c r="D6" s="6">
        <v>884</v>
      </c>
      <c r="E6" s="6">
        <v>536</v>
      </c>
      <c r="F6" s="6">
        <v>31</v>
      </c>
      <c r="G6" s="6">
        <v>31</v>
      </c>
      <c r="H6" s="17" t="s">
        <v>9</v>
      </c>
      <c r="I6" s="18"/>
      <c r="K6" s="18"/>
      <c r="L6" s="18"/>
      <c r="N6"/>
    </row>
    <row r="7" spans="1:14" ht="18.75" customHeight="1">
      <c r="A7" s="6" t="s">
        <v>10</v>
      </c>
      <c r="B7" s="16">
        <v>431</v>
      </c>
      <c r="C7" s="11">
        <v>0</v>
      </c>
      <c r="D7" s="6">
        <v>189</v>
      </c>
      <c r="E7" s="6">
        <v>171</v>
      </c>
      <c r="F7" s="6">
        <v>5</v>
      </c>
      <c r="G7" s="6">
        <v>66</v>
      </c>
      <c r="H7" s="17" t="s">
        <v>11</v>
      </c>
      <c r="K7" s="18"/>
      <c r="L7" s="18"/>
      <c r="N7"/>
    </row>
    <row r="8" spans="1:14" ht="16.5" customHeight="1">
      <c r="A8" s="6" t="s">
        <v>12</v>
      </c>
      <c r="B8" s="16">
        <v>2092</v>
      </c>
      <c r="C8" s="11">
        <v>21</v>
      </c>
      <c r="D8" s="6">
        <v>1546</v>
      </c>
      <c r="E8" s="6">
        <v>448</v>
      </c>
      <c r="F8" s="6">
        <v>6</v>
      </c>
      <c r="G8" s="6">
        <v>71</v>
      </c>
      <c r="H8" s="17" t="s">
        <v>13</v>
      </c>
      <c r="K8" s="18"/>
      <c r="L8" s="18"/>
      <c r="N8"/>
    </row>
    <row r="9" spans="1:14">
      <c r="A9" s="5" t="s">
        <v>14</v>
      </c>
      <c r="B9" s="19">
        <f>B6+B7+B8</f>
        <v>4005</v>
      </c>
      <c r="C9" s="19">
        <f t="shared" ref="C9:G9" si="0">C6+C7+C8</f>
        <v>21</v>
      </c>
      <c r="D9" s="19">
        <f t="shared" si="0"/>
        <v>2619</v>
      </c>
      <c r="E9" s="19">
        <f t="shared" si="0"/>
        <v>1155</v>
      </c>
      <c r="F9" s="19">
        <f t="shared" si="0"/>
        <v>42</v>
      </c>
      <c r="G9" s="19">
        <f t="shared" si="0"/>
        <v>168</v>
      </c>
      <c r="H9" s="17" t="s">
        <v>15</v>
      </c>
      <c r="K9" s="18"/>
      <c r="L9" s="18"/>
      <c r="M9" s="18"/>
    </row>
    <row r="10" spans="1:14" ht="24" customHeight="1">
      <c r="A10" s="3" t="s">
        <v>16</v>
      </c>
      <c r="B10" s="164"/>
      <c r="C10" s="165"/>
      <c r="D10" s="165"/>
      <c r="E10" s="165"/>
      <c r="F10" s="165"/>
      <c r="G10" s="166"/>
      <c r="H10" s="3" t="s">
        <v>17</v>
      </c>
      <c r="K10" s="18"/>
      <c r="L10" s="18"/>
      <c r="M10" s="18"/>
    </row>
    <row r="11" spans="1:14">
      <c r="A11" s="8" t="s">
        <v>8</v>
      </c>
      <c r="B11" s="16">
        <v>43</v>
      </c>
      <c r="C11" s="11">
        <v>0</v>
      </c>
      <c r="D11" s="6">
        <v>1</v>
      </c>
      <c r="E11" s="6">
        <v>38</v>
      </c>
      <c r="F11" s="6">
        <v>0</v>
      </c>
      <c r="G11" s="6">
        <v>4</v>
      </c>
      <c r="H11" s="17" t="s">
        <v>9</v>
      </c>
      <c r="K11" s="18"/>
      <c r="L11" s="18"/>
      <c r="M11" s="18"/>
    </row>
    <row r="12" spans="1:14">
      <c r="A12" s="8" t="s">
        <v>10</v>
      </c>
      <c r="B12" s="16">
        <v>3</v>
      </c>
      <c r="C12" s="11">
        <v>0</v>
      </c>
      <c r="D12" s="6">
        <v>1</v>
      </c>
      <c r="E12" s="6">
        <v>2</v>
      </c>
      <c r="F12" s="6">
        <v>0</v>
      </c>
      <c r="G12" s="6">
        <v>0</v>
      </c>
      <c r="H12" s="17" t="s">
        <v>11</v>
      </c>
      <c r="K12" s="18"/>
      <c r="L12" s="18"/>
      <c r="M12" s="18"/>
    </row>
    <row r="13" spans="1:14">
      <c r="A13" s="8" t="s">
        <v>12</v>
      </c>
      <c r="B13" s="16">
        <v>2</v>
      </c>
      <c r="C13" s="11">
        <v>0</v>
      </c>
      <c r="D13" s="6">
        <v>1</v>
      </c>
      <c r="E13" s="6">
        <v>1</v>
      </c>
      <c r="F13" s="6">
        <v>0</v>
      </c>
      <c r="G13" s="6">
        <v>0</v>
      </c>
      <c r="H13" s="17" t="s">
        <v>13</v>
      </c>
      <c r="K13" s="18"/>
      <c r="L13" s="18"/>
      <c r="M13" s="18"/>
    </row>
    <row r="14" spans="1:14">
      <c r="A14" s="5" t="s">
        <v>14</v>
      </c>
      <c r="B14" s="5">
        <f t="shared" ref="B14:G14" si="1">B11+B12+B13</f>
        <v>48</v>
      </c>
      <c r="C14" s="5">
        <f t="shared" si="1"/>
        <v>0</v>
      </c>
      <c r="D14" s="5">
        <f t="shared" si="1"/>
        <v>3</v>
      </c>
      <c r="E14" s="5">
        <f t="shared" si="1"/>
        <v>41</v>
      </c>
      <c r="F14" s="5">
        <f t="shared" si="1"/>
        <v>0</v>
      </c>
      <c r="G14" s="5">
        <f t="shared" si="1"/>
        <v>4</v>
      </c>
      <c r="H14" s="20" t="s">
        <v>15</v>
      </c>
      <c r="K14" s="18"/>
      <c r="L14" s="18"/>
      <c r="M14" s="18"/>
    </row>
    <row r="15" spans="1:14" ht="15.75">
      <c r="A15" s="3" t="s">
        <v>18</v>
      </c>
      <c r="B15" s="164"/>
      <c r="C15" s="165"/>
      <c r="D15" s="165"/>
      <c r="E15" s="165"/>
      <c r="F15" s="165"/>
      <c r="G15" s="166"/>
      <c r="H15" s="3" t="s">
        <v>19</v>
      </c>
      <c r="K15" s="18"/>
      <c r="L15" s="18"/>
    </row>
    <row r="16" spans="1:14">
      <c r="A16" s="8" t="s">
        <v>8</v>
      </c>
      <c r="B16" s="16">
        <v>80</v>
      </c>
      <c r="C16" s="16">
        <v>0</v>
      </c>
      <c r="D16" s="16">
        <v>80</v>
      </c>
      <c r="E16" s="16">
        <v>0</v>
      </c>
      <c r="F16" s="16">
        <v>0</v>
      </c>
      <c r="G16" s="16">
        <v>0</v>
      </c>
      <c r="H16" s="17" t="s">
        <v>9</v>
      </c>
      <c r="K16" s="18"/>
      <c r="L16" s="18"/>
    </row>
    <row r="17" spans="1:14">
      <c r="A17" s="8" t="s">
        <v>10</v>
      </c>
      <c r="B17" s="16">
        <v>57</v>
      </c>
      <c r="C17" s="16">
        <v>0</v>
      </c>
      <c r="D17" s="16">
        <v>57</v>
      </c>
      <c r="E17" s="16">
        <v>0</v>
      </c>
      <c r="F17" s="16">
        <v>0</v>
      </c>
      <c r="G17" s="16">
        <v>0</v>
      </c>
      <c r="H17" s="17" t="s">
        <v>11</v>
      </c>
      <c r="K17" s="18"/>
      <c r="L17" s="18"/>
    </row>
    <row r="18" spans="1:14">
      <c r="A18" s="8" t="s">
        <v>12</v>
      </c>
      <c r="B18" s="16">
        <v>32</v>
      </c>
      <c r="C18" s="16">
        <v>0</v>
      </c>
      <c r="D18" s="16">
        <v>32</v>
      </c>
      <c r="E18" s="16">
        <v>0</v>
      </c>
      <c r="F18" s="16">
        <v>0</v>
      </c>
      <c r="G18" s="16">
        <v>0</v>
      </c>
      <c r="H18" s="17" t="s">
        <v>13</v>
      </c>
      <c r="K18" s="18"/>
      <c r="L18" s="18"/>
    </row>
    <row r="19" spans="1:14">
      <c r="A19" s="5" t="s">
        <v>14</v>
      </c>
      <c r="B19" s="19">
        <f>B16+B17+B18</f>
        <v>169</v>
      </c>
      <c r="C19" s="19">
        <f t="shared" ref="C19:G19" si="2">C16+C17+C18</f>
        <v>0</v>
      </c>
      <c r="D19" s="19">
        <f t="shared" si="2"/>
        <v>169</v>
      </c>
      <c r="E19" s="19">
        <f t="shared" si="2"/>
        <v>0</v>
      </c>
      <c r="F19" s="19">
        <f t="shared" si="2"/>
        <v>0</v>
      </c>
      <c r="G19" s="19">
        <f t="shared" si="2"/>
        <v>0</v>
      </c>
      <c r="H19" s="20" t="s">
        <v>15</v>
      </c>
      <c r="K19" s="18"/>
      <c r="L19" s="18"/>
    </row>
    <row r="20" spans="1:14" ht="15.75">
      <c r="A20" s="3" t="s">
        <v>20</v>
      </c>
      <c r="B20" s="164"/>
      <c r="C20" s="165"/>
      <c r="D20" s="165"/>
      <c r="E20" s="165"/>
      <c r="F20" s="165"/>
      <c r="G20" s="166"/>
      <c r="H20" s="3" t="s">
        <v>21</v>
      </c>
      <c r="K20" s="18"/>
      <c r="L20" s="18"/>
    </row>
    <row r="21" spans="1:14">
      <c r="A21" s="8" t="s">
        <v>8</v>
      </c>
      <c r="B21" s="16">
        <v>47</v>
      </c>
      <c r="C21" s="11">
        <v>1</v>
      </c>
      <c r="D21" s="6">
        <v>8</v>
      </c>
      <c r="E21" s="6">
        <v>35</v>
      </c>
      <c r="F21" s="6">
        <v>1</v>
      </c>
      <c r="G21" s="6">
        <v>2</v>
      </c>
      <c r="H21" s="17" t="s">
        <v>9</v>
      </c>
      <c r="K21" s="18"/>
      <c r="L21" s="18"/>
    </row>
    <row r="22" spans="1:14">
      <c r="A22" s="8" t="s">
        <v>10</v>
      </c>
      <c r="B22" s="16">
        <v>10</v>
      </c>
      <c r="C22" s="11">
        <v>1</v>
      </c>
      <c r="D22" s="6">
        <v>0</v>
      </c>
      <c r="E22" s="6">
        <v>8</v>
      </c>
      <c r="F22" s="6">
        <v>0</v>
      </c>
      <c r="G22" s="6">
        <v>1</v>
      </c>
      <c r="H22" s="17" t="s">
        <v>11</v>
      </c>
      <c r="K22" s="18"/>
      <c r="L22" s="18"/>
      <c r="N22" s="18"/>
    </row>
    <row r="23" spans="1:14">
      <c r="A23" s="8" t="s">
        <v>12</v>
      </c>
      <c r="B23" s="16">
        <v>3036</v>
      </c>
      <c r="C23" s="11">
        <v>1679</v>
      </c>
      <c r="D23" s="6">
        <v>1061</v>
      </c>
      <c r="E23" s="6">
        <v>292</v>
      </c>
      <c r="F23" s="6">
        <v>1</v>
      </c>
      <c r="G23" s="6">
        <v>3</v>
      </c>
      <c r="H23" s="17" t="s">
        <v>13</v>
      </c>
      <c r="J23" s="18"/>
      <c r="K23" s="18"/>
      <c r="L23" s="18"/>
      <c r="N23" s="18"/>
    </row>
    <row r="24" spans="1:14">
      <c r="A24" s="5" t="s">
        <v>14</v>
      </c>
      <c r="B24" s="19">
        <f>B21+B22+B23</f>
        <v>3093</v>
      </c>
      <c r="C24" s="19">
        <f t="shared" ref="C24:G24" si="3">C21+C22+C23</f>
        <v>1681</v>
      </c>
      <c r="D24" s="19">
        <f t="shared" si="3"/>
        <v>1069</v>
      </c>
      <c r="E24" s="19">
        <f t="shared" si="3"/>
        <v>335</v>
      </c>
      <c r="F24" s="19">
        <f t="shared" si="3"/>
        <v>2</v>
      </c>
      <c r="G24" s="19">
        <f t="shared" si="3"/>
        <v>6</v>
      </c>
      <c r="H24" s="20" t="s">
        <v>15</v>
      </c>
      <c r="K24" s="18"/>
      <c r="L24" s="18"/>
      <c r="N24" s="18"/>
    </row>
    <row r="25" spans="1:14" ht="15.75">
      <c r="A25" s="3" t="s">
        <v>14</v>
      </c>
      <c r="B25" s="164"/>
      <c r="C25" s="165"/>
      <c r="D25" s="165"/>
      <c r="E25" s="165"/>
      <c r="F25" s="165"/>
      <c r="G25" s="166"/>
      <c r="H25" s="3" t="s">
        <v>15</v>
      </c>
      <c r="K25" s="18"/>
      <c r="L25" s="18"/>
      <c r="N25" s="18"/>
    </row>
    <row r="26" spans="1:14">
      <c r="A26" s="5" t="s">
        <v>8</v>
      </c>
      <c r="B26" s="11">
        <f>B6+B11+B16+B21</f>
        <v>1652</v>
      </c>
      <c r="C26" s="11">
        <f t="shared" ref="B26:F29" si="4">C6+C11+C16+C21</f>
        <v>1</v>
      </c>
      <c r="D26" s="11">
        <f>D6+D11+D16+D21</f>
        <v>973</v>
      </c>
      <c r="E26" s="11">
        <f t="shared" si="4"/>
        <v>609</v>
      </c>
      <c r="F26" s="11">
        <f>F6+F11+F16+F21</f>
        <v>32</v>
      </c>
      <c r="G26" s="11">
        <f>G6+G11+G16+G21</f>
        <v>37</v>
      </c>
      <c r="H26" s="17" t="s">
        <v>9</v>
      </c>
      <c r="K26" s="18"/>
      <c r="L26" s="18"/>
      <c r="N26" s="18"/>
    </row>
    <row r="27" spans="1:14">
      <c r="A27" s="5" t="s">
        <v>10</v>
      </c>
      <c r="B27" s="11">
        <f t="shared" si="4"/>
        <v>501</v>
      </c>
      <c r="C27" s="11">
        <f t="shared" si="4"/>
        <v>1</v>
      </c>
      <c r="D27" s="11">
        <f t="shared" si="4"/>
        <v>247</v>
      </c>
      <c r="E27" s="11">
        <f t="shared" si="4"/>
        <v>181</v>
      </c>
      <c r="F27" s="11">
        <f t="shared" si="4"/>
        <v>5</v>
      </c>
      <c r="G27" s="11">
        <f t="shared" ref="G27:G29" si="5">G7+G12+G17+G22</f>
        <v>67</v>
      </c>
      <c r="H27" s="17" t="s">
        <v>11</v>
      </c>
      <c r="K27" s="18"/>
      <c r="L27" s="18"/>
    </row>
    <row r="28" spans="1:14">
      <c r="A28" s="14" t="s">
        <v>12</v>
      </c>
      <c r="B28" s="11">
        <f t="shared" si="4"/>
        <v>5162</v>
      </c>
      <c r="C28" s="11">
        <f t="shared" si="4"/>
        <v>1700</v>
      </c>
      <c r="D28" s="11">
        <f t="shared" si="4"/>
        <v>2640</v>
      </c>
      <c r="E28" s="11">
        <f t="shared" si="4"/>
        <v>741</v>
      </c>
      <c r="F28" s="11">
        <f t="shared" si="4"/>
        <v>7</v>
      </c>
      <c r="G28" s="11">
        <f t="shared" si="5"/>
        <v>74</v>
      </c>
      <c r="H28" s="17" t="s">
        <v>13</v>
      </c>
      <c r="L28" s="18"/>
    </row>
    <row r="29" spans="1:14">
      <c r="A29" s="13" t="s">
        <v>14</v>
      </c>
      <c r="B29" s="19">
        <f>B9+B14+B19+B24</f>
        <v>7315</v>
      </c>
      <c r="C29" s="19">
        <f t="shared" si="4"/>
        <v>1702</v>
      </c>
      <c r="D29" s="19">
        <f t="shared" si="4"/>
        <v>3860</v>
      </c>
      <c r="E29" s="19">
        <f t="shared" si="4"/>
        <v>1531</v>
      </c>
      <c r="F29" s="19">
        <f t="shared" si="4"/>
        <v>44</v>
      </c>
      <c r="G29" s="19">
        <f t="shared" si="5"/>
        <v>178</v>
      </c>
      <c r="H29" s="20" t="s">
        <v>15</v>
      </c>
      <c r="L29" s="18"/>
    </row>
    <row r="30" spans="1:14">
      <c r="A30" s="156" t="s">
        <v>235</v>
      </c>
      <c r="B30" s="157"/>
      <c r="C30" s="139">
        <f>C26/$B$26</f>
        <v>6.0532687651331722E-4</v>
      </c>
      <c r="D30" s="139">
        <f t="shared" ref="D30:F30" si="6">D26/$B$26</f>
        <v>0.58898305084745761</v>
      </c>
      <c r="E30" s="139">
        <f t="shared" si="6"/>
        <v>0.36864406779661019</v>
      </c>
      <c r="F30" s="139">
        <f t="shared" si="6"/>
        <v>1.9370460048426151E-2</v>
      </c>
      <c r="G30" s="139">
        <f>G26/$B$26</f>
        <v>2.2397094430992737E-2</v>
      </c>
      <c r="H30" s="17" t="s">
        <v>228</v>
      </c>
    </row>
    <row r="31" spans="1:14">
      <c r="A31" s="156" t="s">
        <v>236</v>
      </c>
      <c r="B31" s="157"/>
      <c r="C31" s="139">
        <f>C27/$B$27</f>
        <v>1.996007984031936E-3</v>
      </c>
      <c r="D31" s="139">
        <f t="shared" ref="D31:F31" si="7">D27/$B$27</f>
        <v>0.49301397205588821</v>
      </c>
      <c r="E31" s="139">
        <f t="shared" si="7"/>
        <v>0.36127744510978044</v>
      </c>
      <c r="F31" s="139">
        <f t="shared" si="7"/>
        <v>9.9800399201596807E-3</v>
      </c>
      <c r="G31" s="139">
        <f>G27/$B$27</f>
        <v>0.13373253493013973</v>
      </c>
      <c r="H31" s="17" t="s">
        <v>229</v>
      </c>
    </row>
    <row r="32" spans="1:14">
      <c r="A32" s="156" t="s">
        <v>231</v>
      </c>
      <c r="B32" s="157"/>
      <c r="C32" s="139">
        <f>C28/$B$28</f>
        <v>0.32932971716388998</v>
      </c>
      <c r="D32" s="139">
        <f t="shared" ref="D32:F32" si="8">D28/$B$28</f>
        <v>0.51142967841921738</v>
      </c>
      <c r="E32" s="139">
        <f t="shared" si="8"/>
        <v>0.14354901201084852</v>
      </c>
      <c r="F32" s="139">
        <f t="shared" si="8"/>
        <v>1.3560635412630763E-3</v>
      </c>
      <c r="G32" s="139">
        <f>G28/$B$28</f>
        <v>1.4335528864781092E-2</v>
      </c>
      <c r="H32" s="17" t="s">
        <v>237</v>
      </c>
    </row>
    <row r="33" spans="1:8">
      <c r="A33" s="156" t="s">
        <v>227</v>
      </c>
      <c r="B33" s="157"/>
      <c r="C33" s="139">
        <f>C29/$B$29</f>
        <v>0.23267259056732742</v>
      </c>
      <c r="D33" s="139">
        <f t="shared" ref="D33:G33" si="9">D29/$B$29</f>
        <v>0.5276828434723172</v>
      </c>
      <c r="E33" s="139">
        <f t="shared" si="9"/>
        <v>0.20929596719070404</v>
      </c>
      <c r="F33" s="139">
        <f t="shared" si="9"/>
        <v>6.0150375939849628E-3</v>
      </c>
      <c r="G33" s="139">
        <f t="shared" si="9"/>
        <v>2.433356117566644E-2</v>
      </c>
      <c r="H33" s="20" t="s">
        <v>230</v>
      </c>
    </row>
    <row r="34" spans="1:8">
      <c r="H34" s="22"/>
    </row>
    <row r="35" spans="1:8">
      <c r="H35" s="22"/>
    </row>
    <row r="36" spans="1:8">
      <c r="H36" s="22"/>
    </row>
    <row r="37" spans="1:8">
      <c r="H37" s="22"/>
    </row>
    <row r="38" spans="1:8">
      <c r="F38" s="18"/>
    </row>
    <row r="39" spans="1:8">
      <c r="G39" s="18"/>
    </row>
  </sheetData>
  <mergeCells count="15">
    <mergeCell ref="A30:B30"/>
    <mergeCell ref="A31:B31"/>
    <mergeCell ref="A32:B32"/>
    <mergeCell ref="A33:B33"/>
    <mergeCell ref="A1:H1"/>
    <mergeCell ref="A2:H2"/>
    <mergeCell ref="A3:A4"/>
    <mergeCell ref="B3:B4"/>
    <mergeCell ref="C3:G3"/>
    <mergeCell ref="H3:H4"/>
    <mergeCell ref="B5:G5"/>
    <mergeCell ref="B10:G10"/>
    <mergeCell ref="B15:G15"/>
    <mergeCell ref="B20:G20"/>
    <mergeCell ref="B25:G25"/>
  </mergeCells>
  <pageMargins left="0.7" right="0.7" top="0.75" bottom="0.75" header="0.3" footer="0.3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I98"/>
  <sheetViews>
    <sheetView rightToLeft="1" view="pageBreakPreview" zoomScaleNormal="80" zoomScaleSheetLayoutView="100" workbookViewId="0">
      <selection activeCell="G30" sqref="G30:G33"/>
    </sheetView>
  </sheetViews>
  <sheetFormatPr defaultColWidth="9.140625" defaultRowHeight="15"/>
  <cols>
    <col min="1" max="1" width="16.140625" style="1" bestFit="1" customWidth="1"/>
    <col min="2" max="2" width="12" style="1" customWidth="1"/>
    <col min="3" max="3" width="9.140625" style="1"/>
    <col min="4" max="4" width="16.5703125" style="1" customWidth="1"/>
    <col min="5" max="5" width="13.7109375" style="1" customWidth="1"/>
    <col min="6" max="6" width="12" style="1" bestFit="1" customWidth="1"/>
    <col min="7" max="7" width="19.85546875" style="21" customWidth="1"/>
    <col min="8" max="8" width="19.140625" style="1" customWidth="1"/>
    <col min="9" max="16384" width="9.140625" style="1"/>
  </cols>
  <sheetData>
    <row r="1" spans="1:9" s="4" customFormat="1" ht="29.25" customHeight="1">
      <c r="A1" s="170" t="s">
        <v>215</v>
      </c>
      <c r="B1" s="170"/>
      <c r="C1" s="170"/>
      <c r="D1" s="170"/>
      <c r="E1" s="170"/>
      <c r="F1" s="170"/>
      <c r="G1" s="170"/>
    </row>
    <row r="2" spans="1:9" s="4" customFormat="1" ht="28.5" customHeight="1">
      <c r="A2" s="171" t="s">
        <v>216</v>
      </c>
      <c r="B2" s="171"/>
      <c r="C2" s="171"/>
      <c r="D2" s="171"/>
      <c r="E2" s="171"/>
      <c r="F2" s="171"/>
      <c r="G2" s="171"/>
    </row>
    <row r="3" spans="1:9" ht="31.5" customHeight="1">
      <c r="A3" s="160" t="s">
        <v>0</v>
      </c>
      <c r="B3" s="160" t="s">
        <v>29</v>
      </c>
      <c r="C3" s="162" t="s">
        <v>30</v>
      </c>
      <c r="D3" s="162"/>
      <c r="E3" s="162"/>
      <c r="F3" s="162"/>
      <c r="G3" s="162"/>
      <c r="H3"/>
    </row>
    <row r="4" spans="1:9" ht="47.25">
      <c r="A4" s="161"/>
      <c r="B4" s="161"/>
      <c r="C4" s="3" t="s">
        <v>24</v>
      </c>
      <c r="D4" s="3" t="s">
        <v>25</v>
      </c>
      <c r="E4" s="3" t="s">
        <v>26</v>
      </c>
      <c r="F4" s="3" t="s">
        <v>27</v>
      </c>
      <c r="G4" s="3" t="s">
        <v>5</v>
      </c>
      <c r="H4"/>
    </row>
    <row r="5" spans="1:9" ht="16.5" customHeight="1">
      <c r="A5" s="23" t="s">
        <v>6</v>
      </c>
      <c r="B5" s="167"/>
      <c r="C5" s="168"/>
      <c r="D5" s="168"/>
      <c r="E5" s="168"/>
      <c r="F5" s="169"/>
      <c r="G5" s="24" t="s">
        <v>7</v>
      </c>
      <c r="H5"/>
    </row>
    <row r="6" spans="1:9">
      <c r="A6" s="8" t="s">
        <v>8</v>
      </c>
      <c r="B6" s="16">
        <f>C6+D6+E6+F6</f>
        <v>20204</v>
      </c>
      <c r="C6" s="9">
        <v>14</v>
      </c>
      <c r="D6" s="9">
        <v>16318</v>
      </c>
      <c r="E6" s="6">
        <v>3229</v>
      </c>
      <c r="F6" s="6">
        <v>643</v>
      </c>
      <c r="G6" s="17" t="s">
        <v>9</v>
      </c>
      <c r="H6"/>
    </row>
    <row r="7" spans="1:9">
      <c r="A7" s="8" t="s">
        <v>10</v>
      </c>
      <c r="B7" s="16">
        <f t="shared" ref="B7:B9" si="0">C7+D7+E7+F7</f>
        <v>22960</v>
      </c>
      <c r="C7" s="9">
        <v>13</v>
      </c>
      <c r="D7" s="9">
        <v>18478</v>
      </c>
      <c r="E7" s="6">
        <v>3837</v>
      </c>
      <c r="F7" s="6">
        <v>632</v>
      </c>
      <c r="G7" s="17" t="s">
        <v>11</v>
      </c>
      <c r="H7"/>
    </row>
    <row r="8" spans="1:9">
      <c r="A8" s="8" t="s">
        <v>12</v>
      </c>
      <c r="B8" s="16">
        <f t="shared" si="0"/>
        <v>13869</v>
      </c>
      <c r="C8" s="9">
        <v>2723</v>
      </c>
      <c r="D8" s="9">
        <v>11123</v>
      </c>
      <c r="E8" s="6">
        <v>23</v>
      </c>
      <c r="F8" s="6">
        <v>0</v>
      </c>
      <c r="G8" s="17" t="s">
        <v>13</v>
      </c>
      <c r="H8"/>
    </row>
    <row r="9" spans="1:9">
      <c r="A9" s="5" t="s">
        <v>14</v>
      </c>
      <c r="B9" s="19">
        <f t="shared" si="0"/>
        <v>57033</v>
      </c>
      <c r="C9" s="19">
        <f>C6+C7+C8</f>
        <v>2750</v>
      </c>
      <c r="D9" s="19">
        <f t="shared" ref="D9" si="1">D6+D7+D8</f>
        <v>45919</v>
      </c>
      <c r="E9" s="19">
        <v>7089</v>
      </c>
      <c r="F9" s="19">
        <v>1275</v>
      </c>
      <c r="G9" s="17" t="s">
        <v>15</v>
      </c>
    </row>
    <row r="10" spans="1:9" ht="16.5" customHeight="1">
      <c r="A10" s="23" t="s">
        <v>16</v>
      </c>
      <c r="B10" s="167"/>
      <c r="C10" s="168"/>
      <c r="D10" s="168"/>
      <c r="E10" s="168"/>
      <c r="F10" s="169"/>
      <c r="G10" s="24" t="s">
        <v>17</v>
      </c>
      <c r="H10" s="18"/>
      <c r="I10" s="18"/>
    </row>
    <row r="11" spans="1:9">
      <c r="A11" s="8" t="s">
        <v>8</v>
      </c>
      <c r="B11" s="6">
        <f>C11+D11+E11+F11</f>
        <v>601</v>
      </c>
      <c r="C11" s="9">
        <v>0</v>
      </c>
      <c r="D11" s="9">
        <v>446</v>
      </c>
      <c r="E11" s="6">
        <v>143</v>
      </c>
      <c r="F11" s="6">
        <v>12</v>
      </c>
      <c r="G11" s="17" t="s">
        <v>9</v>
      </c>
    </row>
    <row r="12" spans="1:9">
      <c r="A12" s="8" t="s">
        <v>10</v>
      </c>
      <c r="B12" s="6">
        <f t="shared" ref="B12:B14" si="2">C12+D12+E12+F12</f>
        <v>67</v>
      </c>
      <c r="C12" s="9">
        <v>0</v>
      </c>
      <c r="D12" s="9">
        <v>51</v>
      </c>
      <c r="E12" s="6">
        <v>16</v>
      </c>
      <c r="F12" s="6">
        <v>0</v>
      </c>
      <c r="G12" s="17" t="s">
        <v>11</v>
      </c>
      <c r="I12" s="18"/>
    </row>
    <row r="13" spans="1:9">
      <c r="A13" s="8" t="s">
        <v>12</v>
      </c>
      <c r="B13" s="6">
        <f>C13+D13+E13+F13</f>
        <v>21</v>
      </c>
      <c r="C13" s="9">
        <v>5</v>
      </c>
      <c r="D13" s="9">
        <v>14</v>
      </c>
      <c r="E13" s="6">
        <v>2</v>
      </c>
      <c r="F13" s="6">
        <v>0</v>
      </c>
      <c r="G13" s="17" t="s">
        <v>13</v>
      </c>
      <c r="H13"/>
    </row>
    <row r="14" spans="1:9" ht="16.5" customHeight="1">
      <c r="A14" s="5" t="s">
        <v>14</v>
      </c>
      <c r="B14" s="19">
        <f t="shared" si="2"/>
        <v>689</v>
      </c>
      <c r="C14" s="19">
        <f t="shared" ref="C14:D14" si="3">C11+C12+C13</f>
        <v>5</v>
      </c>
      <c r="D14" s="19">
        <f t="shared" si="3"/>
        <v>511</v>
      </c>
      <c r="E14" s="19">
        <v>161</v>
      </c>
      <c r="F14" s="19">
        <v>12</v>
      </c>
      <c r="G14" s="20" t="s">
        <v>15</v>
      </c>
      <c r="H14" s="18"/>
      <c r="I14" s="18"/>
    </row>
    <row r="15" spans="1:9" ht="16.5" customHeight="1">
      <c r="A15" s="23" t="s">
        <v>18</v>
      </c>
      <c r="B15" s="167"/>
      <c r="C15" s="168"/>
      <c r="D15" s="168"/>
      <c r="E15" s="168"/>
      <c r="F15" s="169"/>
      <c r="G15" s="24" t="s">
        <v>19</v>
      </c>
      <c r="I15" s="18"/>
    </row>
    <row r="16" spans="1:9">
      <c r="A16" s="8" t="s">
        <v>8</v>
      </c>
      <c r="B16" s="16">
        <f>C16+D16+E16+F16</f>
        <v>1377</v>
      </c>
      <c r="C16" s="11">
        <v>0</v>
      </c>
      <c r="D16" s="9">
        <v>1377</v>
      </c>
      <c r="E16" s="6">
        <v>0</v>
      </c>
      <c r="F16" s="6">
        <v>0</v>
      </c>
      <c r="G16" s="17" t="s">
        <v>9</v>
      </c>
      <c r="I16" s="18"/>
    </row>
    <row r="17" spans="1:9">
      <c r="A17" s="8" t="s">
        <v>10</v>
      </c>
      <c r="B17" s="16">
        <f t="shared" ref="B17:B19" si="4">C17+D17+E17+F17</f>
        <v>1385</v>
      </c>
      <c r="C17" s="11">
        <v>0</v>
      </c>
      <c r="D17" s="9">
        <v>1385</v>
      </c>
      <c r="E17" s="6">
        <v>0</v>
      </c>
      <c r="F17" s="6">
        <v>0</v>
      </c>
      <c r="G17" s="17" t="s">
        <v>11</v>
      </c>
      <c r="I17" s="18"/>
    </row>
    <row r="18" spans="1:9" ht="16.5" customHeight="1">
      <c r="A18" s="8" t="s">
        <v>12</v>
      </c>
      <c r="B18" s="16">
        <f t="shared" si="4"/>
        <v>146</v>
      </c>
      <c r="C18" s="11">
        <v>0</v>
      </c>
      <c r="D18" s="9">
        <v>146</v>
      </c>
      <c r="E18" s="6">
        <v>0</v>
      </c>
      <c r="F18" s="6">
        <v>0</v>
      </c>
      <c r="G18" s="17" t="s">
        <v>13</v>
      </c>
    </row>
    <row r="19" spans="1:9">
      <c r="A19" s="5" t="s">
        <v>14</v>
      </c>
      <c r="B19" s="12">
        <f t="shared" si="4"/>
        <v>2908</v>
      </c>
      <c r="C19" s="12">
        <v>0</v>
      </c>
      <c r="D19" s="12">
        <f>D16+D17+D18</f>
        <v>2908</v>
      </c>
      <c r="E19" s="5">
        <v>0</v>
      </c>
      <c r="F19" s="5">
        <v>0</v>
      </c>
      <c r="G19" s="20" t="s">
        <v>15</v>
      </c>
    </row>
    <row r="20" spans="1:9" ht="16.5" customHeight="1">
      <c r="A20" s="23" t="s">
        <v>20</v>
      </c>
      <c r="B20" s="167"/>
      <c r="C20" s="168"/>
      <c r="D20" s="168"/>
      <c r="E20" s="168"/>
      <c r="F20" s="169"/>
      <c r="G20" s="24" t="s">
        <v>21</v>
      </c>
    </row>
    <row r="21" spans="1:9">
      <c r="A21" s="8" t="s">
        <v>8</v>
      </c>
      <c r="B21" s="16">
        <f>C21+D21+E21+F21</f>
        <v>4581</v>
      </c>
      <c r="C21" s="9">
        <v>46</v>
      </c>
      <c r="D21" s="9">
        <v>3771</v>
      </c>
      <c r="E21" s="6">
        <v>744</v>
      </c>
      <c r="F21" s="6">
        <v>20</v>
      </c>
      <c r="G21" s="17" t="s">
        <v>9</v>
      </c>
      <c r="I21" s="18"/>
    </row>
    <row r="22" spans="1:9" ht="16.5" customHeight="1">
      <c r="A22" s="8" t="s">
        <v>10</v>
      </c>
      <c r="B22" s="16">
        <f t="shared" ref="B22:B23" si="5">C22+D22+E22+F22</f>
        <v>3447</v>
      </c>
      <c r="C22" s="9">
        <v>35</v>
      </c>
      <c r="D22" s="9">
        <v>2692</v>
      </c>
      <c r="E22" s="6">
        <v>716</v>
      </c>
      <c r="F22" s="6">
        <v>4</v>
      </c>
      <c r="G22" s="17" t="s">
        <v>11</v>
      </c>
    </row>
    <row r="23" spans="1:9">
      <c r="A23" s="8" t="s">
        <v>12</v>
      </c>
      <c r="B23" s="16">
        <f t="shared" si="5"/>
        <v>18131</v>
      </c>
      <c r="C23" s="9">
        <v>4622</v>
      </c>
      <c r="D23" s="9">
        <v>12935</v>
      </c>
      <c r="E23" s="6">
        <v>567</v>
      </c>
      <c r="F23" s="6">
        <v>7</v>
      </c>
      <c r="G23" s="17" t="s">
        <v>13</v>
      </c>
    </row>
    <row r="24" spans="1:9">
      <c r="A24" s="5" t="s">
        <v>14</v>
      </c>
      <c r="B24" s="12">
        <f t="shared" ref="B24:D24" si="6">B21+B22+B23</f>
        <v>26159</v>
      </c>
      <c r="C24" s="12">
        <f t="shared" si="6"/>
        <v>4703</v>
      </c>
      <c r="D24" s="12">
        <f t="shared" si="6"/>
        <v>19398</v>
      </c>
      <c r="E24" s="12">
        <v>2027</v>
      </c>
      <c r="F24" s="12">
        <v>31</v>
      </c>
      <c r="G24" s="20" t="s">
        <v>15</v>
      </c>
    </row>
    <row r="25" spans="1:9" ht="16.5" customHeight="1">
      <c r="A25" s="23" t="s">
        <v>14</v>
      </c>
      <c r="B25" s="167"/>
      <c r="C25" s="168"/>
      <c r="D25" s="168"/>
      <c r="E25" s="168"/>
      <c r="F25" s="169"/>
      <c r="G25" s="24" t="s">
        <v>15</v>
      </c>
    </row>
    <row r="26" spans="1:9">
      <c r="A26" s="5" t="s">
        <v>8</v>
      </c>
      <c r="B26" s="16">
        <f>B6+B11+B16+B21</f>
        <v>26763</v>
      </c>
      <c r="C26" s="16">
        <f t="shared" ref="C26:F26" si="7">C6+C11+C16+C21</f>
        <v>60</v>
      </c>
      <c r="D26" s="16">
        <f t="shared" si="7"/>
        <v>21912</v>
      </c>
      <c r="E26" s="16">
        <f t="shared" si="7"/>
        <v>4116</v>
      </c>
      <c r="F26" s="16">
        <f t="shared" si="7"/>
        <v>675</v>
      </c>
      <c r="G26" s="17" t="s">
        <v>9</v>
      </c>
    </row>
    <row r="27" spans="1:9">
      <c r="A27" s="5" t="s">
        <v>10</v>
      </c>
      <c r="B27" s="16">
        <f t="shared" ref="B27:F27" si="8">B7+B12+B17+B22</f>
        <v>27859</v>
      </c>
      <c r="C27" s="16">
        <f t="shared" si="8"/>
        <v>48</v>
      </c>
      <c r="D27" s="16">
        <f t="shared" si="8"/>
        <v>22606</v>
      </c>
      <c r="E27" s="16">
        <f t="shared" si="8"/>
        <v>4569</v>
      </c>
      <c r="F27" s="16">
        <f t="shared" si="8"/>
        <v>636</v>
      </c>
      <c r="G27" s="17" t="s">
        <v>11</v>
      </c>
    </row>
    <row r="28" spans="1:9">
      <c r="A28" s="14" t="s">
        <v>12</v>
      </c>
      <c r="B28" s="16">
        <f t="shared" ref="B28:F28" si="9">B8+B13+B18+B23</f>
        <v>32167</v>
      </c>
      <c r="C28" s="16">
        <f t="shared" si="9"/>
        <v>7350</v>
      </c>
      <c r="D28" s="16">
        <f t="shared" si="9"/>
        <v>24218</v>
      </c>
      <c r="E28" s="16">
        <f t="shared" si="9"/>
        <v>592</v>
      </c>
      <c r="F28" s="16">
        <f t="shared" si="9"/>
        <v>7</v>
      </c>
      <c r="G28" s="17" t="s">
        <v>13</v>
      </c>
    </row>
    <row r="29" spans="1:9">
      <c r="A29" s="13" t="s">
        <v>14</v>
      </c>
      <c r="B29" s="12">
        <f>B9+B14+B19+B24</f>
        <v>86789</v>
      </c>
      <c r="C29" s="12">
        <f t="shared" ref="C29:F29" si="10">C9+C14+C19+C24</f>
        <v>7458</v>
      </c>
      <c r="D29" s="12">
        <f t="shared" si="10"/>
        <v>68736</v>
      </c>
      <c r="E29" s="12">
        <f t="shared" si="10"/>
        <v>9277</v>
      </c>
      <c r="F29" s="12">
        <f t="shared" si="10"/>
        <v>1318</v>
      </c>
      <c r="G29" s="20" t="s">
        <v>15</v>
      </c>
    </row>
    <row r="30" spans="1:9">
      <c r="A30" s="156" t="s">
        <v>235</v>
      </c>
      <c r="B30" s="157"/>
      <c r="C30" s="140">
        <f>C26/$B$26</f>
        <v>2.2419011321600717E-3</v>
      </c>
      <c r="D30" s="140">
        <f t="shared" ref="D30:F30" si="11">D26/$B$26</f>
        <v>0.81874229346485816</v>
      </c>
      <c r="E30" s="140">
        <f t="shared" si="11"/>
        <v>0.15379441766618093</v>
      </c>
      <c r="F30" s="140">
        <f t="shared" si="11"/>
        <v>2.5221387736800806E-2</v>
      </c>
      <c r="G30" s="17" t="s">
        <v>228</v>
      </c>
    </row>
    <row r="31" spans="1:9">
      <c r="A31" s="156" t="s">
        <v>236</v>
      </c>
      <c r="B31" s="157"/>
      <c r="C31" s="140">
        <f>C27/$B$27</f>
        <v>1.7229620589396604E-3</v>
      </c>
      <c r="D31" s="140">
        <f t="shared" ref="D31:F31" si="12">D27/$B$27</f>
        <v>0.81144333967479088</v>
      </c>
      <c r="E31" s="140">
        <f t="shared" si="12"/>
        <v>0.16400445098531893</v>
      </c>
      <c r="F31" s="140">
        <f t="shared" si="12"/>
        <v>2.2829247280950499E-2</v>
      </c>
      <c r="G31" s="17" t="s">
        <v>229</v>
      </c>
    </row>
    <row r="32" spans="1:9">
      <c r="A32" s="156" t="s">
        <v>231</v>
      </c>
      <c r="B32" s="157"/>
      <c r="C32" s="140">
        <f>C28/$B$28</f>
        <v>0.2284950415021606</v>
      </c>
      <c r="D32" s="140">
        <f t="shared" ref="D32:F32" si="13">D28/$B$28</f>
        <v>0.75288338980943204</v>
      </c>
      <c r="E32" s="140">
        <f t="shared" si="13"/>
        <v>1.8403954363167222E-2</v>
      </c>
      <c r="F32" s="140">
        <f t="shared" si="13"/>
        <v>2.1761432524015296E-4</v>
      </c>
      <c r="G32" s="17" t="s">
        <v>237</v>
      </c>
    </row>
    <row r="33" spans="1:7">
      <c r="A33" s="156" t="s">
        <v>227</v>
      </c>
      <c r="B33" s="157"/>
      <c r="C33" s="140">
        <f>C29/$B$29</f>
        <v>8.5932549055755911E-2</v>
      </c>
      <c r="D33" s="140">
        <f t="shared" ref="D33:F33" si="14">D29/$B$29</f>
        <v>0.79198976828860801</v>
      </c>
      <c r="E33" s="140">
        <f>E29/$B$29</f>
        <v>0.10689142633283019</v>
      </c>
      <c r="F33" s="140">
        <f t="shared" si="14"/>
        <v>1.5186256322805885E-2</v>
      </c>
      <c r="G33" s="20" t="s">
        <v>230</v>
      </c>
    </row>
    <row r="62" ht="15.75" customHeight="1"/>
    <row r="66" ht="16.5" customHeight="1"/>
    <row r="70" ht="16.5" customHeight="1"/>
    <row r="74" ht="16.5" customHeight="1"/>
    <row r="78" ht="16.5" customHeight="1"/>
    <row r="86" ht="16.5" customHeight="1"/>
    <row r="90" ht="16.5" customHeight="1"/>
    <row r="94" ht="16.5" customHeight="1"/>
    <row r="98" ht="16.5" customHeight="1"/>
  </sheetData>
  <mergeCells count="14">
    <mergeCell ref="B5:F5"/>
    <mergeCell ref="A1:G1"/>
    <mergeCell ref="A2:G2"/>
    <mergeCell ref="A3:A4"/>
    <mergeCell ref="B3:B4"/>
    <mergeCell ref="C3:G3"/>
    <mergeCell ref="A30:B30"/>
    <mergeCell ref="A31:B31"/>
    <mergeCell ref="A32:B32"/>
    <mergeCell ref="A33:B33"/>
    <mergeCell ref="B10:F10"/>
    <mergeCell ref="B15:F15"/>
    <mergeCell ref="B20:F20"/>
    <mergeCell ref="B25:F25"/>
  </mergeCells>
  <pageMargins left="0.7" right="0.7" top="0.75" bottom="0.75" header="0.3" footer="0.3"/>
  <pageSetup paperSize="9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G31"/>
  <sheetViews>
    <sheetView rightToLeft="1" topLeftCell="A7" zoomScale="124" zoomScaleNormal="124" workbookViewId="0">
      <selection activeCell="G24" sqref="G24:G26"/>
    </sheetView>
  </sheetViews>
  <sheetFormatPr defaultRowHeight="15"/>
  <cols>
    <col min="1" max="1" width="17.5703125" style="51" customWidth="1"/>
    <col min="2" max="2" width="11.140625" style="50" customWidth="1"/>
    <col min="3" max="3" width="15.42578125" style="51" customWidth="1"/>
    <col min="4" max="4" width="14.140625" style="51" customWidth="1"/>
    <col min="5" max="5" width="16.28515625" style="51" customWidth="1"/>
    <col min="6" max="6" width="19.7109375" style="51" customWidth="1"/>
    <col min="7" max="7" width="27.7109375" style="51" customWidth="1"/>
  </cols>
  <sheetData>
    <row r="1" spans="1:7" ht="47.25" customHeight="1">
      <c r="A1" s="174" t="s">
        <v>217</v>
      </c>
      <c r="B1" s="175"/>
      <c r="C1" s="175"/>
      <c r="D1" s="175"/>
      <c r="E1" s="175"/>
      <c r="F1" s="175"/>
      <c r="G1" s="175"/>
    </row>
    <row r="2" spans="1:7">
      <c r="A2" s="176" t="s">
        <v>31</v>
      </c>
      <c r="B2" s="176" t="s">
        <v>32</v>
      </c>
      <c r="C2" s="177" t="s">
        <v>33</v>
      </c>
      <c r="D2" s="178"/>
      <c r="E2" s="178"/>
      <c r="F2" s="179"/>
      <c r="G2" s="176" t="s">
        <v>34</v>
      </c>
    </row>
    <row r="3" spans="1:7" ht="51.75" customHeight="1">
      <c r="A3" s="176"/>
      <c r="B3" s="176"/>
      <c r="C3" s="25" t="s">
        <v>35</v>
      </c>
      <c r="D3" s="25" t="s">
        <v>36</v>
      </c>
      <c r="E3" s="25" t="s">
        <v>37</v>
      </c>
      <c r="F3" s="25" t="s">
        <v>38</v>
      </c>
      <c r="G3" s="176"/>
    </row>
    <row r="4" spans="1:7">
      <c r="A4" s="26" t="s">
        <v>6</v>
      </c>
      <c r="B4" s="27"/>
      <c r="C4" s="28"/>
      <c r="D4" s="28"/>
      <c r="E4" s="28"/>
      <c r="F4" s="28"/>
      <c r="G4" s="29" t="s">
        <v>39</v>
      </c>
    </row>
    <row r="5" spans="1:7">
      <c r="A5" s="30" t="s">
        <v>8</v>
      </c>
      <c r="B5" s="31">
        <f>C5+D5+E5+F5</f>
        <v>792924</v>
      </c>
      <c r="C5" s="9">
        <v>33228</v>
      </c>
      <c r="D5" s="9">
        <v>645225</v>
      </c>
      <c r="E5" s="33">
        <v>99770</v>
      </c>
      <c r="F5" s="32">
        <v>14701</v>
      </c>
      <c r="G5" s="34" t="s">
        <v>9</v>
      </c>
    </row>
    <row r="6" spans="1:7">
      <c r="A6" s="30" t="s">
        <v>10</v>
      </c>
      <c r="B6" s="31">
        <f t="shared" ref="B6:B7" si="0">C6+D6+E6+F6</f>
        <v>841749</v>
      </c>
      <c r="C6" s="9">
        <v>34491</v>
      </c>
      <c r="D6" s="9">
        <v>684012</v>
      </c>
      <c r="E6" s="32">
        <v>110643</v>
      </c>
      <c r="F6" s="32">
        <v>12603</v>
      </c>
      <c r="G6" s="34" t="s">
        <v>11</v>
      </c>
    </row>
    <row r="7" spans="1:7" ht="15.75" thickBot="1">
      <c r="A7" s="35" t="s">
        <v>14</v>
      </c>
      <c r="B7" s="36">
        <f t="shared" si="0"/>
        <v>1634673</v>
      </c>
      <c r="C7" s="36">
        <f>C5+C6</f>
        <v>67719</v>
      </c>
      <c r="D7" s="36">
        <f t="shared" ref="D7:F7" si="1">D5+D6</f>
        <v>1329237</v>
      </c>
      <c r="E7" s="36">
        <f t="shared" si="1"/>
        <v>210413</v>
      </c>
      <c r="F7" s="36">
        <f t="shared" si="1"/>
        <v>27304</v>
      </c>
      <c r="G7" s="37" t="s">
        <v>15</v>
      </c>
    </row>
    <row r="8" spans="1:7">
      <c r="A8" s="38" t="s">
        <v>40</v>
      </c>
      <c r="B8" s="39"/>
      <c r="C8" s="118"/>
      <c r="D8" s="118"/>
      <c r="E8" s="40"/>
      <c r="F8" s="40"/>
      <c r="G8" s="41" t="s">
        <v>17</v>
      </c>
    </row>
    <row r="9" spans="1:7">
      <c r="A9" s="30" t="s">
        <v>8</v>
      </c>
      <c r="B9" s="31">
        <f>C9+D9+E9+F9</f>
        <v>17328</v>
      </c>
      <c r="C9" s="9">
        <v>94</v>
      </c>
      <c r="D9" s="9">
        <v>13835</v>
      </c>
      <c r="E9" s="32">
        <v>3134</v>
      </c>
      <c r="F9" s="32">
        <v>265</v>
      </c>
      <c r="G9" s="34" t="s">
        <v>9</v>
      </c>
    </row>
    <row r="10" spans="1:7">
      <c r="A10" s="30" t="s">
        <v>10</v>
      </c>
      <c r="B10" s="31">
        <f t="shared" ref="B10:B11" si="2">C10+D10+E10+F10</f>
        <v>3086</v>
      </c>
      <c r="C10" s="9">
        <v>94</v>
      </c>
      <c r="D10" s="9">
        <v>2395</v>
      </c>
      <c r="E10" s="32">
        <v>597</v>
      </c>
      <c r="F10" s="32">
        <v>0</v>
      </c>
      <c r="G10" s="34" t="s">
        <v>11</v>
      </c>
    </row>
    <row r="11" spans="1:7" ht="15.75" thickBot="1">
      <c r="A11" s="35" t="s">
        <v>14</v>
      </c>
      <c r="B11" s="36">
        <f t="shared" si="2"/>
        <v>20414</v>
      </c>
      <c r="C11" s="36">
        <f>C9+C10</f>
        <v>188</v>
      </c>
      <c r="D11" s="36">
        <f t="shared" ref="D11:F11" si="3">D9+D10</f>
        <v>16230</v>
      </c>
      <c r="E11" s="36">
        <f t="shared" si="3"/>
        <v>3731</v>
      </c>
      <c r="F11" s="36">
        <f t="shared" si="3"/>
        <v>265</v>
      </c>
      <c r="G11" s="37" t="s">
        <v>15</v>
      </c>
    </row>
    <row r="12" spans="1:7">
      <c r="A12" s="38" t="s">
        <v>18</v>
      </c>
      <c r="B12" s="39"/>
      <c r="C12" s="118"/>
      <c r="D12" s="118"/>
      <c r="E12" s="42"/>
      <c r="F12" s="42"/>
      <c r="G12" s="41" t="s">
        <v>19</v>
      </c>
    </row>
    <row r="13" spans="1:7">
      <c r="A13" s="30" t="s">
        <v>8</v>
      </c>
      <c r="B13" s="9">
        <f>C13+D13+E13+F13</f>
        <v>63123</v>
      </c>
      <c r="C13" s="119">
        <v>0</v>
      </c>
      <c r="D13" s="9">
        <v>63123</v>
      </c>
      <c r="E13" s="32">
        <v>0</v>
      </c>
      <c r="F13" s="32">
        <v>0</v>
      </c>
      <c r="G13" s="34" t="s">
        <v>9</v>
      </c>
    </row>
    <row r="14" spans="1:7">
      <c r="A14" s="30" t="s">
        <v>10</v>
      </c>
      <c r="B14" s="9">
        <f>C14+D14+E14+F14</f>
        <v>60317</v>
      </c>
      <c r="C14" s="119">
        <v>0</v>
      </c>
      <c r="D14" s="9">
        <v>60317</v>
      </c>
      <c r="E14" s="32">
        <v>0</v>
      </c>
      <c r="F14" s="32">
        <v>0</v>
      </c>
      <c r="G14" s="34" t="s">
        <v>11</v>
      </c>
    </row>
    <row r="15" spans="1:7" ht="15.75" thickBot="1">
      <c r="A15" s="35" t="s">
        <v>14</v>
      </c>
      <c r="B15" s="36">
        <f>C15+D15+E15+F15</f>
        <v>123440</v>
      </c>
      <c r="C15" s="36">
        <f>C13+C14</f>
        <v>0</v>
      </c>
      <c r="D15" s="36">
        <f t="shared" ref="D15:F15" si="4">D13+D14</f>
        <v>123440</v>
      </c>
      <c r="E15" s="36">
        <f t="shared" si="4"/>
        <v>0</v>
      </c>
      <c r="F15" s="36">
        <f t="shared" si="4"/>
        <v>0</v>
      </c>
      <c r="G15" s="37" t="s">
        <v>15</v>
      </c>
    </row>
    <row r="16" spans="1:7">
      <c r="A16" s="38" t="s">
        <v>20</v>
      </c>
      <c r="B16" s="120"/>
      <c r="C16" s="118"/>
      <c r="D16" s="118"/>
      <c r="E16" s="40"/>
      <c r="F16" s="40"/>
      <c r="G16" s="41" t="s">
        <v>21</v>
      </c>
    </row>
    <row r="17" spans="1:7">
      <c r="A17" s="30" t="s">
        <v>8</v>
      </c>
      <c r="B17" s="31">
        <f>C17+D17+E17+F17</f>
        <v>266737</v>
      </c>
      <c r="C17" s="9">
        <v>38123</v>
      </c>
      <c r="D17" s="9">
        <v>209735</v>
      </c>
      <c r="E17" s="32">
        <v>18394</v>
      </c>
      <c r="F17" s="32">
        <v>485</v>
      </c>
      <c r="G17" s="34" t="s">
        <v>9</v>
      </c>
    </row>
    <row r="18" spans="1:7">
      <c r="A18" s="30" t="s">
        <v>10</v>
      </c>
      <c r="B18" s="31">
        <f t="shared" ref="B18:B19" si="5">C18+D18+E18+F18</f>
        <v>199487</v>
      </c>
      <c r="C18" s="9">
        <v>34898</v>
      </c>
      <c r="D18" s="9">
        <v>148512</v>
      </c>
      <c r="E18" s="32">
        <v>16001</v>
      </c>
      <c r="F18" s="32">
        <v>76</v>
      </c>
      <c r="G18" s="34" t="s">
        <v>11</v>
      </c>
    </row>
    <row r="19" spans="1:7" ht="15.75" thickBot="1">
      <c r="A19" s="35" t="s">
        <v>14</v>
      </c>
      <c r="B19" s="36">
        <f t="shared" si="5"/>
        <v>466224</v>
      </c>
      <c r="C19" s="36">
        <f>C17+C18</f>
        <v>73021</v>
      </c>
      <c r="D19" s="36">
        <f t="shared" ref="D19:F19" si="6">D17+D18</f>
        <v>358247</v>
      </c>
      <c r="E19" s="36">
        <f t="shared" si="6"/>
        <v>34395</v>
      </c>
      <c r="F19" s="36">
        <f t="shared" si="6"/>
        <v>561</v>
      </c>
      <c r="G19" s="37" t="s">
        <v>15</v>
      </c>
    </row>
    <row r="20" spans="1:7" ht="15.75" thickBot="1">
      <c r="A20" s="43" t="s">
        <v>14</v>
      </c>
      <c r="B20" s="44"/>
      <c r="C20" s="117"/>
      <c r="D20" s="117"/>
      <c r="E20" s="45"/>
      <c r="F20" s="45"/>
      <c r="G20" s="46" t="s">
        <v>15</v>
      </c>
    </row>
    <row r="21" spans="1:7" ht="15.75" thickBot="1">
      <c r="A21" s="121" t="s">
        <v>8</v>
      </c>
      <c r="B21" s="47">
        <f>C21+D21+E21+F21</f>
        <v>1140112</v>
      </c>
      <c r="C21" s="47">
        <f>C5+C9+C13+C17</f>
        <v>71445</v>
      </c>
      <c r="D21" s="47">
        <f>D5+D9+D13+D17</f>
        <v>931918</v>
      </c>
      <c r="E21" s="47">
        <f t="shared" ref="E21:F21" si="7">E5+E9+E13+E17</f>
        <v>121298</v>
      </c>
      <c r="F21" s="47">
        <f t="shared" si="7"/>
        <v>15451</v>
      </c>
      <c r="G21" s="48" t="s">
        <v>9</v>
      </c>
    </row>
    <row r="22" spans="1:7" ht="15.75" thickBot="1">
      <c r="A22" s="121" t="s">
        <v>10</v>
      </c>
      <c r="B22" s="47">
        <f>C22+D22+E22+F22</f>
        <v>1104639</v>
      </c>
      <c r="C22" s="47">
        <f t="shared" ref="C22" si="8">C6+C10+C14+C18</f>
        <v>69483</v>
      </c>
      <c r="D22" s="47">
        <f>D6+D10+D14+D18</f>
        <v>895236</v>
      </c>
      <c r="E22" s="47">
        <f t="shared" ref="E22:F22" si="9">E6+E10+E14+E18</f>
        <v>127241</v>
      </c>
      <c r="F22" s="47">
        <f t="shared" si="9"/>
        <v>12679</v>
      </c>
      <c r="G22" s="48" t="s">
        <v>11</v>
      </c>
    </row>
    <row r="23" spans="1:7">
      <c r="A23" s="141" t="s">
        <v>14</v>
      </c>
      <c r="B23" s="142">
        <f>C23+D23+E23+F23</f>
        <v>2244751</v>
      </c>
      <c r="C23" s="142">
        <f>C7+C11+C15+C19</f>
        <v>140928</v>
      </c>
      <c r="D23" s="142">
        <f>D7+D11+D15+D19</f>
        <v>1827154</v>
      </c>
      <c r="E23" s="142">
        <f t="shared" ref="E23:F23" si="10">E7+E11+E15+E19</f>
        <v>248539</v>
      </c>
      <c r="F23" s="142">
        <f t="shared" si="10"/>
        <v>28130</v>
      </c>
      <c r="G23" s="143" t="s">
        <v>15</v>
      </c>
    </row>
    <row r="24" spans="1:7">
      <c r="A24" s="172" t="s">
        <v>235</v>
      </c>
      <c r="B24" s="173"/>
      <c r="C24" s="147">
        <f>C21/$B$21</f>
        <v>6.2664896080385085E-2</v>
      </c>
      <c r="D24" s="146">
        <f t="shared" ref="D24:E24" si="11">D21/$B$21</f>
        <v>0.81739162468248738</v>
      </c>
      <c r="E24" s="146">
        <f t="shared" si="11"/>
        <v>0.10639130190718105</v>
      </c>
      <c r="F24" s="146">
        <f>F21/$B$21</f>
        <v>1.3552177329946532E-2</v>
      </c>
      <c r="G24" s="145" t="s">
        <v>228</v>
      </c>
    </row>
    <row r="25" spans="1:7">
      <c r="A25" s="172" t="s">
        <v>236</v>
      </c>
      <c r="B25" s="173"/>
      <c r="C25" s="147">
        <f>C22/$B$22</f>
        <v>6.2901092574135078E-2</v>
      </c>
      <c r="D25" s="146">
        <f t="shared" ref="D25:F25" si="12">D22/$B$22</f>
        <v>0.81043309171593614</v>
      </c>
      <c r="E25" s="146">
        <f t="shared" si="12"/>
        <v>0.11518785775262326</v>
      </c>
      <c r="F25" s="146">
        <f t="shared" si="12"/>
        <v>1.147795795730551E-2</v>
      </c>
      <c r="G25" s="145" t="s">
        <v>229</v>
      </c>
    </row>
    <row r="26" spans="1:7">
      <c r="A26" s="172" t="s">
        <v>227</v>
      </c>
      <c r="B26" s="173"/>
      <c r="C26" s="147">
        <f>C23/$B$23</f>
        <v>6.2781128062756181E-2</v>
      </c>
      <c r="D26" s="147">
        <f t="shared" ref="D26:F26" si="13">D23/$B$23</f>
        <v>0.81396733980739955</v>
      </c>
      <c r="E26" s="147">
        <f t="shared" si="13"/>
        <v>0.11072007541148217</v>
      </c>
      <c r="F26" s="147">
        <f t="shared" si="13"/>
        <v>1.2531456718362081E-2</v>
      </c>
      <c r="G26" s="145" t="s">
        <v>230</v>
      </c>
    </row>
    <row r="27" spans="1:7">
      <c r="A27" s="49" t="s">
        <v>41</v>
      </c>
      <c r="G27" s="144" t="s">
        <v>42</v>
      </c>
    </row>
    <row r="29" spans="1:7">
      <c r="F29"/>
    </row>
    <row r="30" spans="1:7">
      <c r="F30"/>
    </row>
    <row r="31" spans="1:7">
      <c r="F31"/>
    </row>
  </sheetData>
  <mergeCells count="8">
    <mergeCell ref="A24:B24"/>
    <mergeCell ref="A25:B25"/>
    <mergeCell ref="A26:B26"/>
    <mergeCell ref="A1:G1"/>
    <mergeCell ref="A2:A3"/>
    <mergeCell ref="B2:B3"/>
    <mergeCell ref="C2:F2"/>
    <mergeCell ref="G2:G3"/>
  </mergeCells>
  <pageMargins left="0.7" right="0.7" top="0.75" bottom="0.75" header="0.3" footer="0.3"/>
  <pageSetup paperSize="9" scale="9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F31"/>
  <sheetViews>
    <sheetView rightToLeft="1" zoomScaleNormal="100" workbookViewId="0">
      <selection activeCell="C40" sqref="C40"/>
    </sheetView>
  </sheetViews>
  <sheetFormatPr defaultRowHeight="15"/>
  <cols>
    <col min="1" max="1" width="18.28515625" customWidth="1"/>
    <col min="3" max="3" width="19" customWidth="1"/>
    <col min="4" max="4" width="21.7109375" customWidth="1"/>
    <col min="5" max="5" width="21.28515625" customWidth="1"/>
    <col min="6" max="6" width="31.140625" customWidth="1"/>
  </cols>
  <sheetData>
    <row r="1" spans="1:6" ht="53.25" customHeight="1">
      <c r="A1" s="174" t="s">
        <v>218</v>
      </c>
      <c r="B1" s="175"/>
      <c r="C1" s="175"/>
      <c r="D1" s="175"/>
      <c r="E1" s="175"/>
      <c r="F1" s="175"/>
    </row>
    <row r="2" spans="1:6" ht="24.75" customHeight="1">
      <c r="A2" s="176" t="s">
        <v>31</v>
      </c>
      <c r="B2" s="176" t="s">
        <v>43</v>
      </c>
      <c r="C2" s="177" t="s">
        <v>33</v>
      </c>
      <c r="D2" s="178"/>
      <c r="E2" s="179"/>
      <c r="F2" s="176" t="s">
        <v>34</v>
      </c>
    </row>
    <row r="3" spans="1:6" ht="54.75" customHeight="1">
      <c r="A3" s="176"/>
      <c r="B3" s="176"/>
      <c r="C3" s="25" t="s">
        <v>35</v>
      </c>
      <c r="D3" s="25" t="s">
        <v>36</v>
      </c>
      <c r="E3" s="25" t="s">
        <v>44</v>
      </c>
      <c r="F3" s="176"/>
    </row>
    <row r="4" spans="1:6">
      <c r="A4" s="26" t="s">
        <v>6</v>
      </c>
      <c r="B4" s="186"/>
      <c r="C4" s="187"/>
      <c r="D4" s="187"/>
      <c r="E4" s="188"/>
      <c r="F4" s="29" t="s">
        <v>39</v>
      </c>
    </row>
    <row r="5" spans="1:6">
      <c r="A5" s="30" t="s">
        <v>8</v>
      </c>
      <c r="B5" s="52">
        <f>C5+D5+E5</f>
        <v>34770</v>
      </c>
      <c r="C5" s="52">
        <v>1</v>
      </c>
      <c r="D5" s="52">
        <v>25932</v>
      </c>
      <c r="E5" s="53">
        <v>8837</v>
      </c>
      <c r="F5" s="34" t="s">
        <v>9</v>
      </c>
    </row>
    <row r="6" spans="1:6">
      <c r="A6" s="30" t="s">
        <v>10</v>
      </c>
      <c r="B6" s="52">
        <f t="shared" ref="B6" si="0">C6+D6+E6</f>
        <v>58699</v>
      </c>
      <c r="C6" s="52">
        <v>2751</v>
      </c>
      <c r="D6" s="52">
        <v>45995</v>
      </c>
      <c r="E6" s="53">
        <v>9953</v>
      </c>
      <c r="F6" s="34" t="s">
        <v>11</v>
      </c>
    </row>
    <row r="7" spans="1:6" ht="15.75" thickBot="1">
      <c r="A7" s="35" t="s">
        <v>14</v>
      </c>
      <c r="B7" s="54">
        <f>C7+D7+E7</f>
        <v>93469</v>
      </c>
      <c r="C7" s="54">
        <f>C5+C6</f>
        <v>2752</v>
      </c>
      <c r="D7" s="54">
        <f t="shared" ref="D7:E7" si="1">D5+D6</f>
        <v>71927</v>
      </c>
      <c r="E7" s="54">
        <f t="shared" si="1"/>
        <v>18790</v>
      </c>
      <c r="F7" s="37" t="s">
        <v>15</v>
      </c>
    </row>
    <row r="8" spans="1:6">
      <c r="A8" s="38" t="s">
        <v>40</v>
      </c>
      <c r="B8" s="180"/>
      <c r="C8" s="181"/>
      <c r="D8" s="181"/>
      <c r="E8" s="182"/>
      <c r="F8" s="41" t="s">
        <v>17</v>
      </c>
    </row>
    <row r="9" spans="1:6">
      <c r="A9" s="30" t="s">
        <v>8</v>
      </c>
      <c r="B9" s="52">
        <f>C9+D9+E9</f>
        <v>1678</v>
      </c>
      <c r="C9" s="28">
        <v>0</v>
      </c>
      <c r="D9" s="28">
        <v>994</v>
      </c>
      <c r="E9" s="53">
        <v>684</v>
      </c>
      <c r="F9" s="34" t="s">
        <v>9</v>
      </c>
    </row>
    <row r="10" spans="1:6">
      <c r="A10" s="30" t="s">
        <v>10</v>
      </c>
      <c r="B10" s="52">
        <f t="shared" ref="B10:B11" si="2">C10+D10+E10</f>
        <v>347</v>
      </c>
      <c r="C10" s="52">
        <v>5</v>
      </c>
      <c r="D10" s="52">
        <v>262</v>
      </c>
      <c r="E10" s="53">
        <v>80</v>
      </c>
      <c r="F10" s="34" t="s">
        <v>11</v>
      </c>
    </row>
    <row r="11" spans="1:6" ht="15.75" thickBot="1">
      <c r="A11" s="35" t="s">
        <v>14</v>
      </c>
      <c r="B11" s="54">
        <f t="shared" si="2"/>
        <v>2025</v>
      </c>
      <c r="C11" s="54">
        <f>C9+C10</f>
        <v>5</v>
      </c>
      <c r="D11" s="54">
        <f t="shared" ref="D11:E11" si="3">D9+D10</f>
        <v>1256</v>
      </c>
      <c r="E11" s="54">
        <f t="shared" si="3"/>
        <v>764</v>
      </c>
      <c r="F11" s="37" t="s">
        <v>15</v>
      </c>
    </row>
    <row r="12" spans="1:6">
      <c r="A12" s="38" t="s">
        <v>18</v>
      </c>
      <c r="B12" s="180"/>
      <c r="C12" s="181"/>
      <c r="D12" s="181"/>
      <c r="E12" s="182"/>
      <c r="F12" s="41" t="s">
        <v>19</v>
      </c>
    </row>
    <row r="13" spans="1:6">
      <c r="A13" s="30" t="s">
        <v>8</v>
      </c>
      <c r="B13" s="52">
        <f>C13+D13+E13</f>
        <v>2003</v>
      </c>
      <c r="C13" s="52">
        <v>0</v>
      </c>
      <c r="D13" s="52">
        <v>2003</v>
      </c>
      <c r="E13" s="52">
        <v>0</v>
      </c>
      <c r="F13" s="34" t="s">
        <v>9</v>
      </c>
    </row>
    <row r="14" spans="1:6">
      <c r="A14" s="30" t="s">
        <v>10</v>
      </c>
      <c r="B14" s="52">
        <f t="shared" ref="B14:B15" si="4">C14+D14+E14</f>
        <v>2177</v>
      </c>
      <c r="C14" s="52">
        <v>0</v>
      </c>
      <c r="D14" s="52">
        <v>2177</v>
      </c>
      <c r="E14" s="52">
        <v>0</v>
      </c>
      <c r="F14" s="34" t="s">
        <v>11</v>
      </c>
    </row>
    <row r="15" spans="1:6" ht="15.75" thickBot="1">
      <c r="A15" s="35" t="s">
        <v>14</v>
      </c>
      <c r="B15" s="54">
        <f t="shared" si="4"/>
        <v>4180</v>
      </c>
      <c r="C15" s="55">
        <f>C13+C14</f>
        <v>0</v>
      </c>
      <c r="D15" s="55">
        <f t="shared" ref="D15:E15" si="5">D13+D14</f>
        <v>4180</v>
      </c>
      <c r="E15" s="55">
        <f t="shared" si="5"/>
        <v>0</v>
      </c>
      <c r="F15" s="37" t="s">
        <v>15</v>
      </c>
    </row>
    <row r="16" spans="1:6">
      <c r="A16" s="38" t="s">
        <v>20</v>
      </c>
      <c r="B16" s="180"/>
      <c r="C16" s="181"/>
      <c r="D16" s="181"/>
      <c r="E16" s="182"/>
      <c r="F16" s="41" t="s">
        <v>21</v>
      </c>
    </row>
    <row r="17" spans="1:6">
      <c r="A17" s="30" t="s">
        <v>8</v>
      </c>
      <c r="B17" s="52">
        <f>C17+D17+E17</f>
        <v>4287</v>
      </c>
      <c r="C17" s="52">
        <v>4</v>
      </c>
      <c r="D17" s="52">
        <v>2274</v>
      </c>
      <c r="E17" s="53">
        <v>2009</v>
      </c>
      <c r="F17" s="34" t="s">
        <v>9</v>
      </c>
    </row>
    <row r="18" spans="1:6">
      <c r="A18" s="30" t="s">
        <v>10</v>
      </c>
      <c r="B18" s="52">
        <f t="shared" ref="B18:B19" si="6">C18+D18+E18</f>
        <v>33844</v>
      </c>
      <c r="C18" s="52">
        <v>5087</v>
      </c>
      <c r="D18" s="52">
        <v>24660</v>
      </c>
      <c r="E18" s="53">
        <v>4097</v>
      </c>
      <c r="F18" s="34" t="s">
        <v>11</v>
      </c>
    </row>
    <row r="19" spans="1:6" ht="15.75" thickBot="1">
      <c r="A19" s="35" t="s">
        <v>14</v>
      </c>
      <c r="B19" s="54">
        <f t="shared" si="6"/>
        <v>38131</v>
      </c>
      <c r="C19" s="56">
        <f>C17+C18</f>
        <v>5091</v>
      </c>
      <c r="D19" s="56">
        <f t="shared" ref="D19:E19" si="7">D17+D18</f>
        <v>26934</v>
      </c>
      <c r="E19" s="56">
        <f t="shared" si="7"/>
        <v>6106</v>
      </c>
      <c r="F19" s="37" t="s">
        <v>15</v>
      </c>
    </row>
    <row r="20" spans="1:6">
      <c r="A20" s="43" t="s">
        <v>14</v>
      </c>
      <c r="B20" s="183"/>
      <c r="C20" s="184"/>
      <c r="D20" s="184"/>
      <c r="E20" s="185"/>
      <c r="F20" s="46" t="s">
        <v>15</v>
      </c>
    </row>
    <row r="21" spans="1:6">
      <c r="A21" s="30" t="s">
        <v>8</v>
      </c>
      <c r="B21" s="52">
        <f>C21+D21+E21</f>
        <v>42738</v>
      </c>
      <c r="C21" s="52">
        <f>C5+C9+C13+C17</f>
        <v>5</v>
      </c>
      <c r="D21" s="52">
        <f t="shared" ref="D21:E21" si="8">D5+D9+D13+D17</f>
        <v>31203</v>
      </c>
      <c r="E21" s="52">
        <f t="shared" si="8"/>
        <v>11530</v>
      </c>
      <c r="F21" s="34" t="s">
        <v>9</v>
      </c>
    </row>
    <row r="22" spans="1:6">
      <c r="A22" s="30" t="s">
        <v>10</v>
      </c>
      <c r="B22" s="52">
        <f>C22+D22+E22</f>
        <v>95067</v>
      </c>
      <c r="C22" s="52">
        <f t="shared" ref="C22:E23" si="9">C6+C10+C14+C18</f>
        <v>7843</v>
      </c>
      <c r="D22" s="52">
        <f t="shared" si="9"/>
        <v>73094</v>
      </c>
      <c r="E22" s="52">
        <f t="shared" si="9"/>
        <v>14130</v>
      </c>
      <c r="F22" s="34" t="s">
        <v>11</v>
      </c>
    </row>
    <row r="23" spans="1:6" ht="15.75" thickBot="1">
      <c r="A23" s="35" t="s">
        <v>14</v>
      </c>
      <c r="B23" s="54">
        <f t="shared" ref="B23" si="10">C23+D23+E23</f>
        <v>137805</v>
      </c>
      <c r="C23" s="148">
        <f t="shared" si="9"/>
        <v>7848</v>
      </c>
      <c r="D23" s="148">
        <f t="shared" si="9"/>
        <v>104297</v>
      </c>
      <c r="E23" s="148">
        <f t="shared" si="9"/>
        <v>25660</v>
      </c>
      <c r="F23" s="37" t="s">
        <v>15</v>
      </c>
    </row>
    <row r="24" spans="1:6" ht="15.75" thickBot="1">
      <c r="A24" s="172" t="s">
        <v>235</v>
      </c>
      <c r="B24" s="173"/>
      <c r="C24" s="149">
        <f>C21/$B$21</f>
        <v>1.1699190416023211E-4</v>
      </c>
      <c r="D24" s="150">
        <f t="shared" ref="D24:E24" si="11">D21/$B$21</f>
        <v>0.73009967710234447</v>
      </c>
      <c r="E24" s="150">
        <f t="shared" si="11"/>
        <v>0.26978333099349527</v>
      </c>
      <c r="F24" s="37" t="s">
        <v>228</v>
      </c>
    </row>
    <row r="25" spans="1:6" ht="15.75" thickBot="1">
      <c r="A25" s="172" t="s">
        <v>236</v>
      </c>
      <c r="B25" s="173"/>
      <c r="C25" s="150">
        <f>C22/$B$22</f>
        <v>8.2499710730327039E-2</v>
      </c>
      <c r="D25" s="150">
        <f t="shared" ref="D25:E25" si="12">D22/$B$22</f>
        <v>0.7688682718503792</v>
      </c>
      <c r="E25" s="150">
        <f t="shared" si="12"/>
        <v>0.14863201741929377</v>
      </c>
      <c r="F25" s="37" t="s">
        <v>229</v>
      </c>
    </row>
    <row r="26" spans="1:6" ht="15.75" thickBot="1">
      <c r="A26" s="172" t="s">
        <v>227</v>
      </c>
      <c r="B26" s="173"/>
      <c r="C26" s="150">
        <f>C23/$B$23</f>
        <v>5.6950038097311417E-2</v>
      </c>
      <c r="D26" s="150">
        <f>D23/$B$23</f>
        <v>0.75684481695148942</v>
      </c>
      <c r="E26" s="150">
        <f t="shared" ref="E26" si="13">E23/$B$23</f>
        <v>0.18620514495119916</v>
      </c>
      <c r="F26" s="37" t="s">
        <v>230</v>
      </c>
    </row>
    <row r="27" spans="1:6">
      <c r="A27" s="57" t="s">
        <v>41</v>
      </c>
      <c r="F27" s="58" t="s">
        <v>42</v>
      </c>
    </row>
    <row r="29" spans="1:6">
      <c r="A29" t="s">
        <v>238</v>
      </c>
    </row>
    <row r="30" spans="1:6" ht="75">
      <c r="A30" s="151" t="s">
        <v>35</v>
      </c>
      <c r="B30" s="151" t="s">
        <v>36</v>
      </c>
      <c r="C30" s="151" t="s">
        <v>44</v>
      </c>
    </row>
    <row r="31" spans="1:6">
      <c r="A31" s="152">
        <v>5.6950038097311417E-2</v>
      </c>
      <c r="B31" s="152">
        <v>0.75684481695148942</v>
      </c>
      <c r="C31" s="152">
        <v>0.18620514495119916</v>
      </c>
    </row>
  </sheetData>
  <mergeCells count="13">
    <mergeCell ref="B4:E4"/>
    <mergeCell ref="A1:F1"/>
    <mergeCell ref="A2:A3"/>
    <mergeCell ref="B2:B3"/>
    <mergeCell ref="C2:E2"/>
    <mergeCell ref="F2:F3"/>
    <mergeCell ref="A24:B24"/>
    <mergeCell ref="A25:B25"/>
    <mergeCell ref="A26:B26"/>
    <mergeCell ref="B8:E8"/>
    <mergeCell ref="B12:E12"/>
    <mergeCell ref="B16:E16"/>
    <mergeCell ref="B20:E20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N58"/>
  <sheetViews>
    <sheetView rightToLeft="1" topLeftCell="A31" zoomScaleNormal="100" workbookViewId="0">
      <selection activeCell="A57" sqref="A57:XFD57"/>
    </sheetView>
  </sheetViews>
  <sheetFormatPr defaultRowHeight="15"/>
  <cols>
    <col min="1" max="1" width="17.5703125" style="51" customWidth="1"/>
    <col min="2" max="2" width="7.7109375" customWidth="1"/>
    <col min="3" max="3" width="10" customWidth="1"/>
    <col min="4" max="4" width="9.42578125" customWidth="1"/>
    <col min="5" max="5" width="8" customWidth="1"/>
    <col min="6" max="6" width="7.85546875" customWidth="1"/>
    <col min="7" max="8" width="8.85546875" customWidth="1"/>
    <col min="9" max="9" width="12.5703125" customWidth="1"/>
    <col min="10" max="10" width="26.5703125" style="51" customWidth="1"/>
  </cols>
  <sheetData>
    <row r="1" spans="1:14" s="59" customFormat="1" ht="20.25" customHeight="1">
      <c r="A1" s="175" t="s">
        <v>219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4" s="59" customFormat="1" ht="27" customHeight="1" thickBot="1">
      <c r="A2" s="189" t="s">
        <v>220</v>
      </c>
      <c r="B2" s="189"/>
      <c r="C2" s="189"/>
      <c r="D2" s="189"/>
      <c r="E2" s="189"/>
      <c r="F2" s="189"/>
      <c r="G2" s="189"/>
      <c r="H2" s="189"/>
      <c r="I2" s="189"/>
      <c r="J2" s="189"/>
    </row>
    <row r="3" spans="1:14" ht="45" customHeight="1">
      <c r="A3" s="190" t="s">
        <v>45</v>
      </c>
      <c r="B3" s="193" t="s">
        <v>46</v>
      </c>
      <c r="C3" s="194"/>
      <c r="D3" s="194"/>
      <c r="E3" s="194"/>
      <c r="F3" s="194" t="s">
        <v>47</v>
      </c>
      <c r="G3" s="194"/>
      <c r="H3" s="194"/>
      <c r="I3" s="195"/>
      <c r="J3" s="196" t="s">
        <v>48</v>
      </c>
    </row>
    <row r="4" spans="1:14">
      <c r="A4" s="191"/>
      <c r="B4" s="60" t="s">
        <v>49</v>
      </c>
      <c r="C4" s="61" t="s">
        <v>10</v>
      </c>
      <c r="D4" s="61" t="s">
        <v>50</v>
      </c>
      <c r="E4" s="61" t="s">
        <v>14</v>
      </c>
      <c r="F4" s="61" t="s">
        <v>49</v>
      </c>
      <c r="G4" s="61" t="s">
        <v>10</v>
      </c>
      <c r="H4" s="61" t="s">
        <v>50</v>
      </c>
      <c r="I4" s="62" t="s">
        <v>14</v>
      </c>
      <c r="J4" s="197"/>
      <c r="N4" t="s">
        <v>51</v>
      </c>
    </row>
    <row r="5" spans="1:14" ht="15.75" thickBot="1">
      <c r="A5" s="192"/>
      <c r="B5" s="63" t="s">
        <v>52</v>
      </c>
      <c r="C5" s="64" t="s">
        <v>53</v>
      </c>
      <c r="D5" s="64" t="s">
        <v>54</v>
      </c>
      <c r="E5" s="64" t="s">
        <v>15</v>
      </c>
      <c r="F5" s="65" t="s">
        <v>52</v>
      </c>
      <c r="G5" s="65" t="s">
        <v>53</v>
      </c>
      <c r="H5" s="65" t="s">
        <v>54</v>
      </c>
      <c r="I5" s="66" t="s">
        <v>15</v>
      </c>
      <c r="J5" s="198"/>
    </row>
    <row r="6" spans="1:14">
      <c r="A6" s="67" t="s">
        <v>55</v>
      </c>
      <c r="B6" s="68">
        <v>403</v>
      </c>
      <c r="C6" s="68">
        <v>178</v>
      </c>
      <c r="D6" s="69">
        <v>1762</v>
      </c>
      <c r="E6" s="69">
        <v>2343</v>
      </c>
      <c r="F6" s="70">
        <v>8922</v>
      </c>
      <c r="G6" s="70">
        <v>9313</v>
      </c>
      <c r="H6" s="70">
        <v>12707</v>
      </c>
      <c r="I6" s="70">
        <v>30942</v>
      </c>
      <c r="J6" s="71" t="s">
        <v>56</v>
      </c>
    </row>
    <row r="7" spans="1:14" ht="18" customHeight="1">
      <c r="A7" s="52" t="s">
        <v>57</v>
      </c>
      <c r="B7" s="72">
        <v>81</v>
      </c>
      <c r="C7" s="72">
        <v>74</v>
      </c>
      <c r="D7" s="9">
        <v>246</v>
      </c>
      <c r="E7" s="73">
        <v>401</v>
      </c>
      <c r="F7" s="52">
        <v>1593</v>
      </c>
      <c r="G7" s="52">
        <v>1913</v>
      </c>
      <c r="H7" s="52">
        <v>1866</v>
      </c>
      <c r="I7" s="52">
        <v>5372</v>
      </c>
      <c r="J7" s="74" t="s">
        <v>58</v>
      </c>
    </row>
    <row r="8" spans="1:14">
      <c r="A8" s="52" t="s">
        <v>59</v>
      </c>
      <c r="B8" s="9">
        <v>44</v>
      </c>
      <c r="C8" s="9">
        <v>9</v>
      </c>
      <c r="D8" s="9">
        <v>397</v>
      </c>
      <c r="E8" s="73">
        <v>450</v>
      </c>
      <c r="F8" s="52">
        <v>1471</v>
      </c>
      <c r="G8" s="52">
        <v>1560</v>
      </c>
      <c r="H8" s="52">
        <v>3360</v>
      </c>
      <c r="I8" s="52">
        <v>6391</v>
      </c>
      <c r="J8" s="74" t="s">
        <v>60</v>
      </c>
    </row>
    <row r="9" spans="1:14">
      <c r="A9" s="52" t="s">
        <v>61</v>
      </c>
      <c r="B9" s="9">
        <v>18</v>
      </c>
      <c r="C9" s="9">
        <v>4</v>
      </c>
      <c r="D9" s="9">
        <v>64</v>
      </c>
      <c r="E9" s="73">
        <v>86</v>
      </c>
      <c r="F9" s="52">
        <v>394</v>
      </c>
      <c r="G9" s="52">
        <v>397</v>
      </c>
      <c r="H9" s="52">
        <v>434</v>
      </c>
      <c r="I9" s="52">
        <v>1225</v>
      </c>
      <c r="J9" s="74" t="s">
        <v>62</v>
      </c>
    </row>
    <row r="10" spans="1:14">
      <c r="A10" s="52" t="s">
        <v>63</v>
      </c>
      <c r="B10" s="9">
        <v>46</v>
      </c>
      <c r="C10" s="9">
        <v>27</v>
      </c>
      <c r="D10" s="9">
        <v>279</v>
      </c>
      <c r="E10" s="73">
        <v>352</v>
      </c>
      <c r="F10" s="52">
        <v>1537</v>
      </c>
      <c r="G10" s="52">
        <v>1553</v>
      </c>
      <c r="H10" s="52">
        <v>1858</v>
      </c>
      <c r="I10" s="52">
        <v>4948</v>
      </c>
      <c r="J10" s="74" t="s">
        <v>64</v>
      </c>
    </row>
    <row r="11" spans="1:14">
      <c r="A11" s="52" t="s">
        <v>65</v>
      </c>
      <c r="B11" s="9">
        <v>93</v>
      </c>
      <c r="C11" s="9">
        <v>47</v>
      </c>
      <c r="D11" s="9">
        <v>382</v>
      </c>
      <c r="E11" s="73">
        <v>522</v>
      </c>
      <c r="F11" s="52">
        <v>2285</v>
      </c>
      <c r="G11" s="52">
        <v>2083</v>
      </c>
      <c r="H11" s="52">
        <v>2505</v>
      </c>
      <c r="I11" s="52">
        <v>6873</v>
      </c>
      <c r="J11" s="74" t="s">
        <v>66</v>
      </c>
    </row>
    <row r="12" spans="1:14">
      <c r="A12" s="52" t="s">
        <v>67</v>
      </c>
      <c r="B12" s="9">
        <v>30</v>
      </c>
      <c r="C12" s="9">
        <v>4</v>
      </c>
      <c r="D12" s="9">
        <v>207</v>
      </c>
      <c r="E12" s="73">
        <v>241</v>
      </c>
      <c r="F12" s="52">
        <v>624</v>
      </c>
      <c r="G12" s="52">
        <v>693</v>
      </c>
      <c r="H12" s="52">
        <v>1489</v>
      </c>
      <c r="I12" s="52">
        <v>2806</v>
      </c>
      <c r="J12" s="74" t="s">
        <v>68</v>
      </c>
    </row>
    <row r="13" spans="1:14">
      <c r="A13" s="52" t="s">
        <v>69</v>
      </c>
      <c r="B13" s="9">
        <v>27</v>
      </c>
      <c r="C13" s="9">
        <v>9</v>
      </c>
      <c r="D13" s="9">
        <v>81</v>
      </c>
      <c r="E13" s="73">
        <v>117</v>
      </c>
      <c r="F13" s="52">
        <v>381</v>
      </c>
      <c r="G13" s="52">
        <v>425</v>
      </c>
      <c r="H13" s="52">
        <v>606</v>
      </c>
      <c r="I13" s="52">
        <v>1412</v>
      </c>
      <c r="J13" s="74" t="s">
        <v>70</v>
      </c>
    </row>
    <row r="14" spans="1:14" ht="16.5" customHeight="1">
      <c r="A14" s="52" t="s">
        <v>71</v>
      </c>
      <c r="B14" s="9">
        <v>26</v>
      </c>
      <c r="C14" s="9">
        <v>1</v>
      </c>
      <c r="D14" s="9">
        <v>41</v>
      </c>
      <c r="E14" s="73">
        <v>68</v>
      </c>
      <c r="F14" s="52">
        <v>274</v>
      </c>
      <c r="G14" s="52">
        <v>266</v>
      </c>
      <c r="H14" s="52">
        <v>239</v>
      </c>
      <c r="I14" s="52">
        <v>779</v>
      </c>
      <c r="J14" s="74" t="s">
        <v>72</v>
      </c>
    </row>
    <row r="15" spans="1:14">
      <c r="A15" s="52" t="s">
        <v>73</v>
      </c>
      <c r="B15" s="9">
        <v>38</v>
      </c>
      <c r="C15" s="9">
        <v>3</v>
      </c>
      <c r="D15" s="9">
        <v>65</v>
      </c>
      <c r="E15" s="73">
        <v>106</v>
      </c>
      <c r="F15" s="52">
        <v>363</v>
      </c>
      <c r="G15" s="52">
        <v>423</v>
      </c>
      <c r="H15" s="52">
        <v>350</v>
      </c>
      <c r="I15" s="52">
        <v>1136</v>
      </c>
      <c r="J15" s="74" t="s">
        <v>74</v>
      </c>
    </row>
    <row r="16" spans="1:14">
      <c r="A16" s="67" t="s">
        <v>75</v>
      </c>
      <c r="B16" s="68">
        <v>104</v>
      </c>
      <c r="C16" s="68">
        <v>18</v>
      </c>
      <c r="D16" s="69">
        <v>360</v>
      </c>
      <c r="E16" s="69">
        <v>482</v>
      </c>
      <c r="F16" s="70">
        <v>1709</v>
      </c>
      <c r="G16" s="70">
        <v>1755</v>
      </c>
      <c r="H16" s="70">
        <v>2330</v>
      </c>
      <c r="I16" s="70">
        <v>5794</v>
      </c>
      <c r="J16" s="71" t="s">
        <v>76</v>
      </c>
    </row>
    <row r="17" spans="1:13">
      <c r="A17" s="52" t="s">
        <v>77</v>
      </c>
      <c r="B17" s="9">
        <v>36</v>
      </c>
      <c r="C17" s="9">
        <v>5</v>
      </c>
      <c r="D17" s="9">
        <v>177</v>
      </c>
      <c r="E17" s="73">
        <v>218</v>
      </c>
      <c r="F17" s="52">
        <v>599</v>
      </c>
      <c r="G17" s="52">
        <v>641</v>
      </c>
      <c r="H17" s="52">
        <v>1110</v>
      </c>
      <c r="I17" s="52">
        <v>2350</v>
      </c>
      <c r="J17" s="74" t="s">
        <v>78</v>
      </c>
    </row>
    <row r="18" spans="1:13">
      <c r="A18" s="52" t="s">
        <v>79</v>
      </c>
      <c r="B18" s="9">
        <v>21</v>
      </c>
      <c r="C18" s="9">
        <v>1</v>
      </c>
      <c r="D18" s="9">
        <v>37</v>
      </c>
      <c r="E18" s="73">
        <v>59</v>
      </c>
      <c r="F18" s="52">
        <v>252</v>
      </c>
      <c r="G18" s="52">
        <v>256</v>
      </c>
      <c r="H18" s="52">
        <v>232</v>
      </c>
      <c r="I18" s="52">
        <v>740</v>
      </c>
      <c r="J18" s="74" t="s">
        <v>80</v>
      </c>
    </row>
    <row r="19" spans="1:13" ht="19.5" customHeight="1">
      <c r="A19" s="52" t="s">
        <v>81</v>
      </c>
      <c r="B19" s="9">
        <v>14</v>
      </c>
      <c r="C19" s="9">
        <v>4</v>
      </c>
      <c r="D19" s="9">
        <v>32</v>
      </c>
      <c r="E19" s="73">
        <v>50</v>
      </c>
      <c r="F19" s="52">
        <v>190</v>
      </c>
      <c r="G19" s="52">
        <v>218</v>
      </c>
      <c r="H19" s="52">
        <v>228</v>
      </c>
      <c r="I19" s="52">
        <v>636</v>
      </c>
      <c r="J19" s="74" t="s">
        <v>82</v>
      </c>
    </row>
    <row r="20" spans="1:13">
      <c r="A20" s="52" t="s">
        <v>83</v>
      </c>
      <c r="B20" s="9">
        <v>33</v>
      </c>
      <c r="C20" s="9">
        <v>8</v>
      </c>
      <c r="D20" s="9">
        <v>114</v>
      </c>
      <c r="E20" s="73">
        <v>155</v>
      </c>
      <c r="F20" s="52">
        <v>668</v>
      </c>
      <c r="G20" s="52">
        <v>640</v>
      </c>
      <c r="H20" s="52">
        <v>760</v>
      </c>
      <c r="I20" s="52">
        <v>2068</v>
      </c>
      <c r="J20" s="74" t="s">
        <v>84</v>
      </c>
    </row>
    <row r="21" spans="1:13">
      <c r="A21" s="67" t="s">
        <v>85</v>
      </c>
      <c r="B21" s="68">
        <v>170</v>
      </c>
      <c r="C21" s="68">
        <v>72</v>
      </c>
      <c r="D21" s="69">
        <v>566</v>
      </c>
      <c r="E21" s="69">
        <v>808</v>
      </c>
      <c r="F21" s="70">
        <v>3474</v>
      </c>
      <c r="G21" s="70">
        <v>3451</v>
      </c>
      <c r="H21" s="70">
        <v>3371</v>
      </c>
      <c r="I21" s="70">
        <v>10296</v>
      </c>
      <c r="J21" s="71" t="s">
        <v>86</v>
      </c>
    </row>
    <row r="22" spans="1:13">
      <c r="A22" s="52" t="s">
        <v>87</v>
      </c>
      <c r="B22" s="9">
        <v>75</v>
      </c>
      <c r="C22" s="9">
        <v>38</v>
      </c>
      <c r="D22" s="9">
        <v>285</v>
      </c>
      <c r="E22" s="75">
        <v>398</v>
      </c>
      <c r="F22" s="52">
        <v>1688</v>
      </c>
      <c r="G22" s="52">
        <v>1626</v>
      </c>
      <c r="H22" s="52">
        <v>1611</v>
      </c>
      <c r="I22" s="52">
        <v>4925</v>
      </c>
      <c r="J22" s="74" t="s">
        <v>88</v>
      </c>
    </row>
    <row r="23" spans="1:13">
      <c r="A23" s="52" t="s">
        <v>89</v>
      </c>
      <c r="B23" s="9">
        <v>56</v>
      </c>
      <c r="C23" s="9">
        <v>14</v>
      </c>
      <c r="D23" s="9">
        <v>119</v>
      </c>
      <c r="E23" s="75">
        <v>189</v>
      </c>
      <c r="F23" s="52">
        <v>772</v>
      </c>
      <c r="G23" s="52">
        <v>763</v>
      </c>
      <c r="H23" s="52">
        <v>648</v>
      </c>
      <c r="I23" s="52">
        <v>2183</v>
      </c>
      <c r="J23" s="74" t="s">
        <v>90</v>
      </c>
    </row>
    <row r="24" spans="1:13">
      <c r="A24" s="52" t="s">
        <v>91</v>
      </c>
      <c r="B24" s="9">
        <v>39</v>
      </c>
      <c r="C24" s="9">
        <v>20</v>
      </c>
      <c r="D24" s="9">
        <v>162</v>
      </c>
      <c r="E24" s="75">
        <v>221</v>
      </c>
      <c r="F24" s="52">
        <v>1014</v>
      </c>
      <c r="G24" s="52">
        <v>1062</v>
      </c>
      <c r="H24" s="52">
        <v>1112</v>
      </c>
      <c r="I24" s="52">
        <v>3188</v>
      </c>
      <c r="J24" s="74" t="s">
        <v>92</v>
      </c>
    </row>
    <row r="25" spans="1:13">
      <c r="A25" s="67" t="s">
        <v>93</v>
      </c>
      <c r="B25" s="68">
        <v>58</v>
      </c>
      <c r="C25" s="68">
        <v>12</v>
      </c>
      <c r="D25" s="69">
        <v>161</v>
      </c>
      <c r="E25" s="69">
        <v>231</v>
      </c>
      <c r="F25" s="70">
        <v>832</v>
      </c>
      <c r="G25" s="70">
        <v>830</v>
      </c>
      <c r="H25" s="70">
        <v>859</v>
      </c>
      <c r="I25" s="70">
        <v>2521</v>
      </c>
      <c r="J25" s="71" t="s">
        <v>94</v>
      </c>
    </row>
    <row r="26" spans="1:13">
      <c r="A26" s="52" t="s">
        <v>95</v>
      </c>
      <c r="B26" s="9">
        <v>38</v>
      </c>
      <c r="C26" s="9">
        <v>9</v>
      </c>
      <c r="D26" s="9">
        <v>108</v>
      </c>
      <c r="E26" s="73">
        <v>155</v>
      </c>
      <c r="F26" s="52">
        <v>627</v>
      </c>
      <c r="G26" s="52">
        <v>615</v>
      </c>
      <c r="H26" s="52">
        <v>598</v>
      </c>
      <c r="I26" s="52">
        <v>1840</v>
      </c>
      <c r="J26" s="76" t="s">
        <v>96</v>
      </c>
    </row>
    <row r="27" spans="1:13">
      <c r="A27" s="52" t="s">
        <v>97</v>
      </c>
      <c r="B27" s="9">
        <v>20</v>
      </c>
      <c r="C27" s="9">
        <v>3</v>
      </c>
      <c r="D27" s="9">
        <v>53</v>
      </c>
      <c r="E27" s="73">
        <v>76</v>
      </c>
      <c r="F27" s="52">
        <v>205</v>
      </c>
      <c r="G27" s="52">
        <v>215</v>
      </c>
      <c r="H27" s="52">
        <v>261</v>
      </c>
      <c r="I27" s="52">
        <v>681</v>
      </c>
      <c r="J27" s="74" t="s">
        <v>98</v>
      </c>
    </row>
    <row r="28" spans="1:13">
      <c r="A28" s="67" t="s">
        <v>99</v>
      </c>
      <c r="B28" s="68">
        <v>307</v>
      </c>
      <c r="C28" s="68">
        <v>100</v>
      </c>
      <c r="D28" s="69">
        <v>971</v>
      </c>
      <c r="E28" s="69">
        <v>1378</v>
      </c>
      <c r="F28" s="70">
        <v>4894</v>
      </c>
      <c r="G28" s="70">
        <v>5176</v>
      </c>
      <c r="H28" s="70">
        <v>5443</v>
      </c>
      <c r="I28" s="70">
        <v>15513</v>
      </c>
      <c r="J28" s="71" t="s">
        <v>100</v>
      </c>
    </row>
    <row r="29" spans="1:13">
      <c r="A29" s="52" t="s">
        <v>101</v>
      </c>
      <c r="B29" s="9">
        <v>97</v>
      </c>
      <c r="C29" s="9">
        <v>40</v>
      </c>
      <c r="D29" s="9">
        <v>342</v>
      </c>
      <c r="E29" s="73">
        <v>479</v>
      </c>
      <c r="F29" s="52">
        <v>1838</v>
      </c>
      <c r="G29" s="52">
        <v>1887</v>
      </c>
      <c r="H29" s="52">
        <v>1927</v>
      </c>
      <c r="I29" s="52">
        <v>5652</v>
      </c>
      <c r="J29" s="74" t="s">
        <v>102</v>
      </c>
    </row>
    <row r="30" spans="1:13">
      <c r="A30" s="52" t="s">
        <v>103</v>
      </c>
      <c r="B30" s="9">
        <v>26</v>
      </c>
      <c r="C30" s="9">
        <v>10</v>
      </c>
      <c r="D30" s="9">
        <v>174</v>
      </c>
      <c r="E30" s="73">
        <v>210</v>
      </c>
      <c r="F30" s="52">
        <v>545</v>
      </c>
      <c r="G30" s="52">
        <v>598</v>
      </c>
      <c r="H30" s="52">
        <v>1011</v>
      </c>
      <c r="I30" s="52">
        <v>2154</v>
      </c>
      <c r="J30" s="74" t="s">
        <v>104</v>
      </c>
      <c r="L30" s="77"/>
      <c r="M30" s="77"/>
    </row>
    <row r="31" spans="1:13">
      <c r="A31" s="52" t="s">
        <v>105</v>
      </c>
      <c r="B31" s="9">
        <v>20</v>
      </c>
      <c r="C31" s="9">
        <v>1</v>
      </c>
      <c r="D31" s="9">
        <v>51</v>
      </c>
      <c r="E31" s="73">
        <v>72</v>
      </c>
      <c r="F31" s="52">
        <v>266</v>
      </c>
      <c r="G31" s="52">
        <v>273</v>
      </c>
      <c r="H31" s="52">
        <v>225</v>
      </c>
      <c r="I31" s="52">
        <v>764</v>
      </c>
      <c r="J31" s="74" t="s">
        <v>106</v>
      </c>
      <c r="L31" s="77"/>
      <c r="M31" s="77"/>
    </row>
    <row r="32" spans="1:13">
      <c r="A32" s="52" t="s">
        <v>107</v>
      </c>
      <c r="B32" s="9">
        <v>21</v>
      </c>
      <c r="C32" s="9">
        <v>5</v>
      </c>
      <c r="D32" s="9">
        <v>56</v>
      </c>
      <c r="E32" s="73">
        <v>82</v>
      </c>
      <c r="F32" s="52">
        <v>261</v>
      </c>
      <c r="G32" s="52">
        <v>291</v>
      </c>
      <c r="H32" s="52">
        <v>345</v>
      </c>
      <c r="I32" s="52">
        <v>897</v>
      </c>
      <c r="J32" s="74" t="s">
        <v>108</v>
      </c>
      <c r="L32" s="77"/>
      <c r="M32" s="77"/>
    </row>
    <row r="33" spans="1:10">
      <c r="A33" s="52" t="s">
        <v>109</v>
      </c>
      <c r="B33" s="9">
        <v>35</v>
      </c>
      <c r="C33" s="9">
        <v>10</v>
      </c>
      <c r="D33" s="9">
        <v>103</v>
      </c>
      <c r="E33" s="73">
        <v>148</v>
      </c>
      <c r="F33" s="52">
        <v>479</v>
      </c>
      <c r="G33" s="52">
        <v>526</v>
      </c>
      <c r="H33" s="52">
        <v>569</v>
      </c>
      <c r="I33" s="52">
        <v>1574</v>
      </c>
      <c r="J33" s="74" t="s">
        <v>110</v>
      </c>
    </row>
    <row r="34" spans="1:10">
      <c r="A34" s="52" t="s">
        <v>111</v>
      </c>
      <c r="B34" s="9">
        <v>38</v>
      </c>
      <c r="C34" s="9">
        <v>16</v>
      </c>
      <c r="D34" s="9">
        <v>68</v>
      </c>
      <c r="E34" s="73">
        <v>122</v>
      </c>
      <c r="F34" s="52">
        <v>467</v>
      </c>
      <c r="G34" s="52">
        <v>473</v>
      </c>
      <c r="H34" s="52">
        <v>371</v>
      </c>
      <c r="I34" s="52">
        <v>1311</v>
      </c>
      <c r="J34" s="74" t="s">
        <v>112</v>
      </c>
    </row>
    <row r="35" spans="1:10">
      <c r="A35" s="52" t="s">
        <v>113</v>
      </c>
      <c r="B35" s="9">
        <v>35</v>
      </c>
      <c r="C35" s="9">
        <v>6</v>
      </c>
      <c r="D35" s="9">
        <v>66</v>
      </c>
      <c r="E35" s="73">
        <v>107</v>
      </c>
      <c r="F35" s="52">
        <v>377</v>
      </c>
      <c r="G35" s="52">
        <v>402</v>
      </c>
      <c r="H35" s="52">
        <v>339</v>
      </c>
      <c r="I35" s="52">
        <v>1118</v>
      </c>
      <c r="J35" s="74" t="s">
        <v>114</v>
      </c>
    </row>
    <row r="36" spans="1:10">
      <c r="A36" s="52" t="s">
        <v>115</v>
      </c>
      <c r="B36" s="9">
        <v>35</v>
      </c>
      <c r="C36" s="9">
        <v>12</v>
      </c>
      <c r="D36" s="9">
        <v>111</v>
      </c>
      <c r="E36" s="73">
        <v>158</v>
      </c>
      <c r="F36" s="52">
        <v>661</v>
      </c>
      <c r="G36" s="52">
        <v>726</v>
      </c>
      <c r="H36" s="52">
        <v>656</v>
      </c>
      <c r="I36" s="52">
        <v>2043</v>
      </c>
      <c r="J36" s="74" t="s">
        <v>116</v>
      </c>
    </row>
    <row r="37" spans="1:10">
      <c r="A37" s="67" t="s">
        <v>117</v>
      </c>
      <c r="B37" s="68">
        <v>214</v>
      </c>
      <c r="C37" s="68">
        <v>36</v>
      </c>
      <c r="D37" s="69">
        <v>399</v>
      </c>
      <c r="E37" s="69">
        <v>649</v>
      </c>
      <c r="F37" s="70">
        <v>2399</v>
      </c>
      <c r="G37" s="70">
        <v>2446</v>
      </c>
      <c r="H37" s="70">
        <v>2120</v>
      </c>
      <c r="I37" s="70">
        <v>6965</v>
      </c>
      <c r="J37" s="71" t="s">
        <v>118</v>
      </c>
    </row>
    <row r="38" spans="1:10">
      <c r="A38" s="52" t="s">
        <v>119</v>
      </c>
      <c r="B38" s="9">
        <v>73</v>
      </c>
      <c r="C38" s="9">
        <v>15</v>
      </c>
      <c r="D38" s="9">
        <v>155</v>
      </c>
      <c r="E38" s="73">
        <v>243</v>
      </c>
      <c r="F38" s="52">
        <v>859</v>
      </c>
      <c r="G38" s="52">
        <v>834</v>
      </c>
      <c r="H38" s="52">
        <v>822</v>
      </c>
      <c r="I38" s="52">
        <v>2515</v>
      </c>
      <c r="J38" s="74" t="s">
        <v>120</v>
      </c>
    </row>
    <row r="39" spans="1:10">
      <c r="A39" s="52" t="s">
        <v>121</v>
      </c>
      <c r="B39" s="9">
        <v>67</v>
      </c>
      <c r="C39" s="9">
        <v>7</v>
      </c>
      <c r="D39" s="9">
        <v>113</v>
      </c>
      <c r="E39" s="73">
        <v>187</v>
      </c>
      <c r="F39" s="52">
        <v>661</v>
      </c>
      <c r="G39" s="52">
        <v>705</v>
      </c>
      <c r="H39" s="52">
        <v>600</v>
      </c>
      <c r="I39" s="52">
        <v>1966</v>
      </c>
      <c r="J39" s="74" t="s">
        <v>122</v>
      </c>
    </row>
    <row r="40" spans="1:10">
      <c r="A40" s="52" t="s">
        <v>123</v>
      </c>
      <c r="B40" s="9">
        <v>74</v>
      </c>
      <c r="C40" s="9">
        <v>14</v>
      </c>
      <c r="D40" s="9">
        <v>131</v>
      </c>
      <c r="E40" s="73">
        <v>219</v>
      </c>
      <c r="F40" s="52">
        <v>879</v>
      </c>
      <c r="G40" s="52">
        <v>907</v>
      </c>
      <c r="H40" s="52">
        <v>698</v>
      </c>
      <c r="I40" s="52">
        <v>2484</v>
      </c>
      <c r="J40" s="74" t="s">
        <v>124</v>
      </c>
    </row>
    <row r="41" spans="1:10">
      <c r="A41" s="67" t="s">
        <v>125</v>
      </c>
      <c r="B41" s="68">
        <v>80</v>
      </c>
      <c r="C41" s="68">
        <v>23</v>
      </c>
      <c r="D41" s="69">
        <v>160</v>
      </c>
      <c r="E41" s="69">
        <v>263</v>
      </c>
      <c r="F41" s="70">
        <v>943</v>
      </c>
      <c r="G41" s="70">
        <v>976</v>
      </c>
      <c r="H41" s="70">
        <v>744</v>
      </c>
      <c r="I41" s="70">
        <v>2663</v>
      </c>
      <c r="J41" s="71" t="s">
        <v>126</v>
      </c>
    </row>
    <row r="42" spans="1:10">
      <c r="A42" s="67" t="s">
        <v>127</v>
      </c>
      <c r="B42" s="68">
        <v>51</v>
      </c>
      <c r="C42" s="68">
        <v>9</v>
      </c>
      <c r="D42" s="69">
        <v>160</v>
      </c>
      <c r="E42" s="69">
        <v>220</v>
      </c>
      <c r="F42" s="70">
        <v>660</v>
      </c>
      <c r="G42" s="70">
        <v>691</v>
      </c>
      <c r="H42" s="70">
        <v>876</v>
      </c>
      <c r="I42" s="70">
        <v>2227</v>
      </c>
      <c r="J42" s="71" t="s">
        <v>128</v>
      </c>
    </row>
    <row r="43" spans="1:10">
      <c r="A43" s="67" t="s">
        <v>129</v>
      </c>
      <c r="B43" s="68">
        <v>115</v>
      </c>
      <c r="C43" s="68">
        <v>31</v>
      </c>
      <c r="D43" s="69">
        <v>260</v>
      </c>
      <c r="E43" s="69">
        <v>406</v>
      </c>
      <c r="F43" s="70">
        <v>1192</v>
      </c>
      <c r="G43" s="70">
        <v>1272</v>
      </c>
      <c r="H43" s="70">
        <v>1584</v>
      </c>
      <c r="I43" s="70">
        <v>4048</v>
      </c>
      <c r="J43" s="71" t="s">
        <v>130</v>
      </c>
    </row>
    <row r="44" spans="1:10" s="82" customFormat="1">
      <c r="A44" s="78" t="s">
        <v>131</v>
      </c>
      <c r="B44" s="79">
        <v>47</v>
      </c>
      <c r="C44" s="79">
        <v>16</v>
      </c>
      <c r="D44" s="79">
        <v>87</v>
      </c>
      <c r="E44" s="80">
        <v>150</v>
      </c>
      <c r="F44" s="52">
        <v>439</v>
      </c>
      <c r="G44" s="52">
        <v>458</v>
      </c>
      <c r="H44" s="52">
        <v>574</v>
      </c>
      <c r="I44" s="52">
        <v>1471</v>
      </c>
      <c r="J44" s="81" t="s">
        <v>132</v>
      </c>
    </row>
    <row r="45" spans="1:10">
      <c r="A45" s="52" t="s">
        <v>133</v>
      </c>
      <c r="B45" s="9">
        <v>29</v>
      </c>
      <c r="C45" s="9">
        <v>8</v>
      </c>
      <c r="D45" s="9">
        <v>94</v>
      </c>
      <c r="E45" s="73">
        <v>131</v>
      </c>
      <c r="F45" s="52">
        <v>318</v>
      </c>
      <c r="G45" s="52">
        <v>341</v>
      </c>
      <c r="H45" s="52">
        <v>513</v>
      </c>
      <c r="I45" s="52">
        <v>1172</v>
      </c>
      <c r="J45" s="76" t="s">
        <v>134</v>
      </c>
    </row>
    <row r="46" spans="1:10">
      <c r="A46" s="52" t="s">
        <v>135</v>
      </c>
      <c r="B46" s="9">
        <v>25</v>
      </c>
      <c r="C46" s="9">
        <v>6</v>
      </c>
      <c r="D46" s="9">
        <v>47</v>
      </c>
      <c r="E46" s="73">
        <v>78</v>
      </c>
      <c r="F46" s="52">
        <v>211</v>
      </c>
      <c r="G46" s="52">
        <v>225</v>
      </c>
      <c r="H46" s="52">
        <v>294</v>
      </c>
      <c r="I46" s="52">
        <v>730</v>
      </c>
      <c r="J46" s="76" t="s">
        <v>136</v>
      </c>
    </row>
    <row r="47" spans="1:10">
      <c r="A47" s="52" t="s">
        <v>137</v>
      </c>
      <c r="B47" s="9">
        <v>14</v>
      </c>
      <c r="C47" s="9">
        <v>1</v>
      </c>
      <c r="D47" s="9">
        <v>32</v>
      </c>
      <c r="E47" s="73">
        <v>47</v>
      </c>
      <c r="F47" s="52">
        <v>224</v>
      </c>
      <c r="G47" s="52">
        <v>248</v>
      </c>
      <c r="H47" s="52">
        <v>203</v>
      </c>
      <c r="I47" s="52">
        <v>675</v>
      </c>
      <c r="J47" s="74" t="s">
        <v>138</v>
      </c>
    </row>
    <row r="48" spans="1:10">
      <c r="A48" s="67" t="s">
        <v>139</v>
      </c>
      <c r="B48" s="68">
        <v>43</v>
      </c>
      <c r="C48" s="68">
        <v>3</v>
      </c>
      <c r="D48" s="69">
        <v>105</v>
      </c>
      <c r="E48" s="69">
        <v>151</v>
      </c>
      <c r="F48" s="70">
        <v>426</v>
      </c>
      <c r="G48" s="70">
        <v>449</v>
      </c>
      <c r="H48" s="70">
        <v>537</v>
      </c>
      <c r="I48" s="70">
        <v>1412</v>
      </c>
      <c r="J48" s="71" t="s">
        <v>140</v>
      </c>
    </row>
    <row r="49" spans="1:10">
      <c r="A49" s="52" t="s">
        <v>139</v>
      </c>
      <c r="B49" s="72">
        <v>30</v>
      </c>
      <c r="C49" s="9">
        <v>3</v>
      </c>
      <c r="D49" s="9">
        <v>75</v>
      </c>
      <c r="E49" s="73">
        <v>108</v>
      </c>
      <c r="F49" s="52">
        <v>315</v>
      </c>
      <c r="G49" s="52">
        <v>325</v>
      </c>
      <c r="H49" s="52">
        <v>406</v>
      </c>
      <c r="I49" s="52">
        <v>1046</v>
      </c>
      <c r="J49" s="76" t="s">
        <v>140</v>
      </c>
    </row>
    <row r="50" spans="1:10">
      <c r="A50" s="52" t="s">
        <v>141</v>
      </c>
      <c r="B50" s="9">
        <v>13</v>
      </c>
      <c r="C50" s="9"/>
      <c r="D50" s="9">
        <v>30</v>
      </c>
      <c r="E50" s="73">
        <v>43</v>
      </c>
      <c r="F50" s="52">
        <v>111</v>
      </c>
      <c r="G50" s="52">
        <v>124</v>
      </c>
      <c r="H50" s="52">
        <v>131</v>
      </c>
      <c r="I50" s="52">
        <v>366</v>
      </c>
      <c r="J50" s="74" t="s">
        <v>142</v>
      </c>
    </row>
    <row r="51" spans="1:10">
      <c r="A51" s="67" t="s">
        <v>143</v>
      </c>
      <c r="B51" s="68">
        <v>69</v>
      </c>
      <c r="C51" s="68">
        <v>11</v>
      </c>
      <c r="D51" s="69">
        <v>153</v>
      </c>
      <c r="E51" s="69">
        <v>233</v>
      </c>
      <c r="F51" s="70">
        <v>674</v>
      </c>
      <c r="G51" s="70">
        <v>822</v>
      </c>
      <c r="H51" s="70">
        <v>836</v>
      </c>
      <c r="I51" s="70">
        <v>2332</v>
      </c>
      <c r="J51" s="71" t="s">
        <v>144</v>
      </c>
    </row>
    <row r="52" spans="1:10">
      <c r="A52" s="52" t="s">
        <v>143</v>
      </c>
      <c r="B52" s="9">
        <v>15</v>
      </c>
      <c r="C52" s="9">
        <v>3</v>
      </c>
      <c r="D52" s="9">
        <v>45</v>
      </c>
      <c r="E52" s="73">
        <v>63</v>
      </c>
      <c r="F52" s="52">
        <v>183</v>
      </c>
      <c r="G52" s="52">
        <v>208</v>
      </c>
      <c r="H52" s="52">
        <v>273</v>
      </c>
      <c r="I52" s="52">
        <v>664</v>
      </c>
      <c r="J52" s="76" t="s">
        <v>144</v>
      </c>
    </row>
    <row r="53" spans="1:10">
      <c r="A53" s="52" t="s">
        <v>145</v>
      </c>
      <c r="B53" s="9">
        <v>28</v>
      </c>
      <c r="C53" s="9">
        <v>5</v>
      </c>
      <c r="D53" s="9">
        <v>49</v>
      </c>
      <c r="E53" s="73">
        <v>82</v>
      </c>
      <c r="F53" s="52">
        <v>282</v>
      </c>
      <c r="G53" s="52">
        <v>350</v>
      </c>
      <c r="H53" s="52">
        <v>254</v>
      </c>
      <c r="I53" s="52">
        <v>886</v>
      </c>
      <c r="J53" s="74" t="s">
        <v>146</v>
      </c>
    </row>
    <row r="54" spans="1:10">
      <c r="A54" s="52" t="s">
        <v>147</v>
      </c>
      <c r="B54" s="9">
        <v>13</v>
      </c>
      <c r="C54" s="9">
        <v>2</v>
      </c>
      <c r="D54" s="9">
        <v>39</v>
      </c>
      <c r="E54" s="73">
        <v>54</v>
      </c>
      <c r="F54" s="52">
        <v>124</v>
      </c>
      <c r="G54" s="52">
        <v>152</v>
      </c>
      <c r="H54" s="52">
        <v>214</v>
      </c>
      <c r="I54" s="52">
        <v>490</v>
      </c>
      <c r="J54" s="74" t="s">
        <v>148</v>
      </c>
    </row>
    <row r="55" spans="1:10">
      <c r="A55" s="52" t="s">
        <v>149</v>
      </c>
      <c r="B55" s="9">
        <v>13</v>
      </c>
      <c r="C55" s="9">
        <v>1</v>
      </c>
      <c r="D55" s="9">
        <v>20</v>
      </c>
      <c r="E55" s="73">
        <v>34</v>
      </c>
      <c r="F55" s="52">
        <v>85</v>
      </c>
      <c r="G55" s="52">
        <v>112</v>
      </c>
      <c r="H55" s="52">
        <v>95</v>
      </c>
      <c r="I55" s="52">
        <v>292</v>
      </c>
      <c r="J55" s="74" t="s">
        <v>150</v>
      </c>
    </row>
    <row r="56" spans="1:10">
      <c r="A56" s="67" t="s">
        <v>151</v>
      </c>
      <c r="B56" s="68">
        <v>38</v>
      </c>
      <c r="C56" s="68">
        <v>8</v>
      </c>
      <c r="D56" s="69">
        <v>105</v>
      </c>
      <c r="E56" s="69">
        <v>151</v>
      </c>
      <c r="F56" s="70">
        <v>638</v>
      </c>
      <c r="G56" s="70">
        <v>678</v>
      </c>
      <c r="H56" s="70">
        <v>760</v>
      </c>
      <c r="I56" s="70">
        <v>2076</v>
      </c>
      <c r="J56" s="71" t="s">
        <v>152</v>
      </c>
    </row>
    <row r="57" spans="1:10">
      <c r="A57" s="67" t="s">
        <v>14</v>
      </c>
      <c r="B57" s="68">
        <f>B56+B51+B48+B43+B42+B41+B37+B28+B25+B21+B16+B6</f>
        <v>1652</v>
      </c>
      <c r="C57" s="68">
        <f t="shared" ref="C57:I57" si="0">C56+C51+C48+C43+C42+C41+C37+C28+C25+C21+C16+C6</f>
        <v>501</v>
      </c>
      <c r="D57" s="68">
        <f t="shared" si="0"/>
        <v>5162</v>
      </c>
      <c r="E57" s="68">
        <f t="shared" si="0"/>
        <v>7315</v>
      </c>
      <c r="F57" s="68">
        <f t="shared" si="0"/>
        <v>26763</v>
      </c>
      <c r="G57" s="68">
        <f t="shared" si="0"/>
        <v>27859</v>
      </c>
      <c r="H57" s="68">
        <f t="shared" si="0"/>
        <v>32167</v>
      </c>
      <c r="I57" s="68">
        <f t="shared" si="0"/>
        <v>86789</v>
      </c>
      <c r="J57" s="71" t="s">
        <v>153</v>
      </c>
    </row>
    <row r="58" spans="1:10" ht="15.75">
      <c r="A58" s="122" t="s">
        <v>189</v>
      </c>
      <c r="B58" s="128">
        <f>B57/$E$57</f>
        <v>0.22583732057416267</v>
      </c>
      <c r="C58" s="128">
        <f t="shared" ref="C58:E58" si="1">C57/$E$57</f>
        <v>6.84894053315106E-2</v>
      </c>
      <c r="D58" s="128">
        <f t="shared" si="1"/>
        <v>0.70567327409432667</v>
      </c>
      <c r="E58" s="128">
        <f t="shared" si="1"/>
        <v>1</v>
      </c>
      <c r="F58" s="128">
        <f>F57/$I$57</f>
        <v>0.30836857205406215</v>
      </c>
      <c r="G58" s="128">
        <f t="shared" ref="G58:I58" si="2">G57/$I$57</f>
        <v>0.32099690052886887</v>
      </c>
      <c r="H58" s="128">
        <f t="shared" si="2"/>
        <v>0.37063452741706898</v>
      </c>
      <c r="I58" s="128">
        <f t="shared" si="2"/>
        <v>1</v>
      </c>
      <c r="J58" s="122" t="s">
        <v>189</v>
      </c>
    </row>
  </sheetData>
  <mergeCells count="6">
    <mergeCell ref="A1:J1"/>
    <mergeCell ref="A2:J2"/>
    <mergeCell ref="A3:A5"/>
    <mergeCell ref="B3:E3"/>
    <mergeCell ref="F3:I3"/>
    <mergeCell ref="J3:J5"/>
  </mergeCells>
  <pageMargins left="0.7" right="0.7" top="0.75" bottom="0.75" header="0.3" footer="0.3"/>
  <pageSetup paperSize="9" scale="68" orientation="portrait" r:id="rId1"/>
  <colBreaks count="1" manualBreakCount="1">
    <brk id="10" max="5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H59"/>
  <sheetViews>
    <sheetView rightToLeft="1" topLeftCell="A40" zoomScaleNormal="100" workbookViewId="0">
      <selection activeCell="G57" sqref="G57"/>
    </sheetView>
  </sheetViews>
  <sheetFormatPr defaultRowHeight="15"/>
  <cols>
    <col min="1" max="1" width="15.7109375" style="97" customWidth="1"/>
    <col min="2" max="2" width="11.42578125" customWidth="1"/>
    <col min="7" max="7" width="9.28515625" customWidth="1"/>
    <col min="8" max="8" width="17.5703125" style="97" customWidth="1"/>
  </cols>
  <sheetData>
    <row r="1" spans="1:8" ht="15.75">
      <c r="A1" s="199" t="s">
        <v>221</v>
      </c>
      <c r="B1" s="199"/>
      <c r="C1" s="199"/>
      <c r="D1" s="199"/>
      <c r="E1" s="199"/>
      <c r="F1" s="199"/>
      <c r="G1" s="199"/>
      <c r="H1" s="199"/>
    </row>
    <row r="2" spans="1:8">
      <c r="A2" s="200" t="s">
        <v>222</v>
      </c>
      <c r="B2" s="200"/>
      <c r="C2" s="200"/>
      <c r="D2" s="200"/>
      <c r="E2" s="200"/>
      <c r="F2" s="200"/>
      <c r="G2" s="200"/>
      <c r="H2" s="200"/>
    </row>
    <row r="3" spans="1:8" ht="15.75">
      <c r="A3" s="83"/>
      <c r="B3" s="84"/>
      <c r="C3" s="84"/>
      <c r="D3" s="84"/>
      <c r="E3" s="84"/>
      <c r="F3" s="84"/>
      <c r="G3" s="84"/>
      <c r="H3" s="83"/>
    </row>
    <row r="4" spans="1:8" ht="21" customHeight="1">
      <c r="A4" s="201" t="s">
        <v>154</v>
      </c>
      <c r="B4" s="202" t="s">
        <v>155</v>
      </c>
      <c r="C4" s="202"/>
      <c r="D4" s="202"/>
      <c r="E4" s="202" t="s">
        <v>156</v>
      </c>
      <c r="F4" s="202"/>
      <c r="G4" s="202"/>
      <c r="H4" s="201" t="s">
        <v>157</v>
      </c>
    </row>
    <row r="5" spans="1:8" ht="31.5">
      <c r="A5" s="201"/>
      <c r="B5" s="85" t="s">
        <v>158</v>
      </c>
      <c r="C5" s="85" t="s">
        <v>159</v>
      </c>
      <c r="D5" s="85" t="s">
        <v>160</v>
      </c>
      <c r="E5" s="85" t="s">
        <v>158</v>
      </c>
      <c r="F5" s="85" t="s">
        <v>159</v>
      </c>
      <c r="G5" s="85" t="s">
        <v>160</v>
      </c>
      <c r="H5" s="201"/>
    </row>
    <row r="6" spans="1:8" s="88" customFormat="1" ht="15.75">
      <c r="A6" s="86" t="s">
        <v>161</v>
      </c>
      <c r="B6" s="85">
        <v>415378</v>
      </c>
      <c r="C6" s="85">
        <v>407035</v>
      </c>
      <c r="D6" s="85">
        <v>822413</v>
      </c>
      <c r="E6" s="85">
        <v>13206</v>
      </c>
      <c r="F6" s="85">
        <v>35675</v>
      </c>
      <c r="G6" s="85">
        <v>48881</v>
      </c>
      <c r="H6" s="87"/>
    </row>
    <row r="7" spans="1:8" ht="15.75">
      <c r="A7" s="89" t="s">
        <v>57</v>
      </c>
      <c r="B7" s="90">
        <v>76246</v>
      </c>
      <c r="C7" s="90">
        <v>78605</v>
      </c>
      <c r="D7" s="90">
        <v>154851</v>
      </c>
      <c r="E7" s="90">
        <v>2573</v>
      </c>
      <c r="F7" s="90">
        <v>6113</v>
      </c>
      <c r="G7" s="90">
        <v>8686</v>
      </c>
      <c r="H7" s="91" t="s">
        <v>58</v>
      </c>
    </row>
    <row r="8" spans="1:8" ht="15.75">
      <c r="A8" s="89" t="s">
        <v>59</v>
      </c>
      <c r="B8" s="90">
        <v>76114</v>
      </c>
      <c r="C8" s="90">
        <v>72191</v>
      </c>
      <c r="D8" s="90">
        <v>148305</v>
      </c>
      <c r="E8" s="90">
        <v>2235</v>
      </c>
      <c r="F8" s="90">
        <v>8563</v>
      </c>
      <c r="G8" s="90">
        <v>10798</v>
      </c>
      <c r="H8" s="91" t="s">
        <v>60</v>
      </c>
    </row>
    <row r="9" spans="1:8" ht="15.75">
      <c r="A9" s="89" t="s">
        <v>61</v>
      </c>
      <c r="B9" s="90">
        <v>17612</v>
      </c>
      <c r="C9" s="90">
        <v>17344</v>
      </c>
      <c r="D9" s="90">
        <v>34956</v>
      </c>
      <c r="E9" s="90">
        <v>553</v>
      </c>
      <c r="F9" s="90">
        <v>1343</v>
      </c>
      <c r="G9" s="90">
        <v>1896</v>
      </c>
      <c r="H9" s="91" t="s">
        <v>62</v>
      </c>
    </row>
    <row r="10" spans="1:8" ht="15.75">
      <c r="A10" s="89" t="s">
        <v>63</v>
      </c>
      <c r="B10" s="90">
        <v>73112</v>
      </c>
      <c r="C10" s="90">
        <v>73544</v>
      </c>
      <c r="D10" s="90">
        <v>146656</v>
      </c>
      <c r="E10" s="90">
        <v>1820</v>
      </c>
      <c r="F10" s="90">
        <v>5358</v>
      </c>
      <c r="G10" s="90">
        <v>7178</v>
      </c>
      <c r="H10" s="91" t="s">
        <v>162</v>
      </c>
    </row>
    <row r="11" spans="1:8" ht="15.75">
      <c r="A11" s="89" t="s">
        <v>65</v>
      </c>
      <c r="B11" s="90">
        <v>101293</v>
      </c>
      <c r="C11" s="90">
        <v>94912</v>
      </c>
      <c r="D11" s="90">
        <v>196205</v>
      </c>
      <c r="E11" s="90">
        <v>3211</v>
      </c>
      <c r="F11" s="90">
        <v>7208</v>
      </c>
      <c r="G11" s="90">
        <v>10419</v>
      </c>
      <c r="H11" s="91" t="s">
        <v>66</v>
      </c>
    </row>
    <row r="12" spans="1:8" ht="15.75">
      <c r="A12" s="89" t="s">
        <v>67</v>
      </c>
      <c r="B12" s="90">
        <v>34020</v>
      </c>
      <c r="C12" s="90">
        <v>33412</v>
      </c>
      <c r="D12" s="90">
        <v>67432</v>
      </c>
      <c r="E12" s="90">
        <v>1004</v>
      </c>
      <c r="F12" s="90">
        <v>3494</v>
      </c>
      <c r="G12" s="90">
        <v>4498</v>
      </c>
      <c r="H12" s="91" t="s">
        <v>68</v>
      </c>
    </row>
    <row r="13" spans="1:8" ht="15.75">
      <c r="A13" s="89" t="s">
        <v>69</v>
      </c>
      <c r="B13" s="90">
        <v>16893</v>
      </c>
      <c r="C13" s="90">
        <v>16983</v>
      </c>
      <c r="D13" s="90">
        <v>33876</v>
      </c>
      <c r="E13" s="90">
        <v>640</v>
      </c>
      <c r="F13" s="90">
        <v>1652</v>
      </c>
      <c r="G13" s="90">
        <v>2292</v>
      </c>
      <c r="H13" s="91" t="s">
        <v>70</v>
      </c>
    </row>
    <row r="14" spans="1:8" ht="31.5">
      <c r="A14" s="89" t="s">
        <v>71</v>
      </c>
      <c r="B14" s="90">
        <v>9549</v>
      </c>
      <c r="C14" s="90">
        <v>9438</v>
      </c>
      <c r="D14" s="90">
        <v>18987</v>
      </c>
      <c r="E14" s="90">
        <v>495</v>
      </c>
      <c r="F14" s="90">
        <v>793</v>
      </c>
      <c r="G14" s="90">
        <v>1288</v>
      </c>
      <c r="H14" s="91" t="s">
        <v>163</v>
      </c>
    </row>
    <row r="15" spans="1:8" ht="31.5">
      <c r="A15" s="92" t="s">
        <v>73</v>
      </c>
      <c r="B15" s="90">
        <v>10539</v>
      </c>
      <c r="C15" s="90">
        <v>10606</v>
      </c>
      <c r="D15" s="90">
        <v>21145</v>
      </c>
      <c r="E15" s="90">
        <v>675</v>
      </c>
      <c r="F15" s="90">
        <v>1151</v>
      </c>
      <c r="G15" s="90">
        <v>1826</v>
      </c>
      <c r="H15" s="93" t="s">
        <v>164</v>
      </c>
    </row>
    <row r="16" spans="1:8" s="88" customFormat="1" ht="15.75">
      <c r="A16" s="86" t="s">
        <v>165</v>
      </c>
      <c r="B16" s="85">
        <v>77586</v>
      </c>
      <c r="C16" s="85">
        <v>74652</v>
      </c>
      <c r="D16" s="85">
        <v>152238</v>
      </c>
      <c r="E16" s="85">
        <v>2674</v>
      </c>
      <c r="F16" s="85">
        <v>6304</v>
      </c>
      <c r="G16" s="85">
        <v>8978</v>
      </c>
      <c r="H16" s="87"/>
    </row>
    <row r="17" spans="1:8" ht="15.75">
      <c r="A17" s="89" t="s">
        <v>77</v>
      </c>
      <c r="B17" s="90">
        <v>27355</v>
      </c>
      <c r="C17" s="90">
        <v>25802</v>
      </c>
      <c r="D17" s="90">
        <v>53157</v>
      </c>
      <c r="E17" s="90">
        <v>893</v>
      </c>
      <c r="F17" s="90">
        <v>2778</v>
      </c>
      <c r="G17" s="90">
        <v>3671</v>
      </c>
      <c r="H17" s="91" t="s">
        <v>166</v>
      </c>
    </row>
    <row r="18" spans="1:8" ht="15.75">
      <c r="A18" s="89" t="s">
        <v>79</v>
      </c>
      <c r="B18" s="90">
        <v>9944</v>
      </c>
      <c r="C18" s="90">
        <v>9607</v>
      </c>
      <c r="D18" s="90">
        <v>19551</v>
      </c>
      <c r="E18" s="90">
        <v>444</v>
      </c>
      <c r="F18" s="90">
        <v>722</v>
      </c>
      <c r="G18" s="90">
        <v>1166</v>
      </c>
      <c r="H18" s="91" t="s">
        <v>80</v>
      </c>
    </row>
    <row r="19" spans="1:8" ht="31.5">
      <c r="A19" s="89" t="s">
        <v>81</v>
      </c>
      <c r="B19" s="90">
        <v>9019</v>
      </c>
      <c r="C19" s="90">
        <v>8662</v>
      </c>
      <c r="D19" s="90">
        <v>17681</v>
      </c>
      <c r="E19" s="90">
        <v>366</v>
      </c>
      <c r="F19" s="90">
        <v>661</v>
      </c>
      <c r="G19" s="90">
        <v>1027</v>
      </c>
      <c r="H19" s="91" t="s">
        <v>82</v>
      </c>
    </row>
    <row r="20" spans="1:8" ht="15.75">
      <c r="A20" s="92" t="s">
        <v>83</v>
      </c>
      <c r="B20" s="90">
        <v>31268</v>
      </c>
      <c r="C20" s="90">
        <v>30581</v>
      </c>
      <c r="D20" s="90">
        <v>61849</v>
      </c>
      <c r="E20" s="90">
        <v>971</v>
      </c>
      <c r="F20" s="90">
        <v>2143</v>
      </c>
      <c r="G20" s="90">
        <v>3114</v>
      </c>
      <c r="H20" s="93" t="s">
        <v>84</v>
      </c>
    </row>
    <row r="21" spans="1:8" s="88" customFormat="1" ht="15.75">
      <c r="A21" s="86" t="s">
        <v>167</v>
      </c>
      <c r="B21" s="85">
        <v>158222</v>
      </c>
      <c r="C21" s="85">
        <v>153321</v>
      </c>
      <c r="D21" s="85">
        <v>311543</v>
      </c>
      <c r="E21" s="85">
        <v>4879</v>
      </c>
      <c r="F21" s="85">
        <v>10436</v>
      </c>
      <c r="G21" s="85">
        <v>15315</v>
      </c>
      <c r="H21" s="87"/>
    </row>
    <row r="22" spans="1:8" ht="15.75">
      <c r="A22" s="89" t="s">
        <v>87</v>
      </c>
      <c r="B22" s="90">
        <v>73192</v>
      </c>
      <c r="C22" s="90">
        <v>70940</v>
      </c>
      <c r="D22" s="90">
        <v>144132</v>
      </c>
      <c r="E22" s="90">
        <v>2263</v>
      </c>
      <c r="F22" s="90">
        <v>5222</v>
      </c>
      <c r="G22" s="90">
        <v>7485</v>
      </c>
      <c r="H22" s="91" t="s">
        <v>168</v>
      </c>
    </row>
    <row r="23" spans="1:8" ht="15.75">
      <c r="A23" s="89" t="s">
        <v>89</v>
      </c>
      <c r="B23" s="90">
        <v>31214</v>
      </c>
      <c r="C23" s="90">
        <v>30063</v>
      </c>
      <c r="D23" s="90">
        <v>61277</v>
      </c>
      <c r="E23" s="90">
        <v>1271</v>
      </c>
      <c r="F23" s="90">
        <v>1999</v>
      </c>
      <c r="G23" s="90">
        <v>3270</v>
      </c>
      <c r="H23" s="91" t="s">
        <v>169</v>
      </c>
    </row>
    <row r="24" spans="1:8" ht="15.75">
      <c r="A24" s="92" t="s">
        <v>91</v>
      </c>
      <c r="B24" s="90">
        <v>53816</v>
      </c>
      <c r="C24" s="90">
        <v>52318</v>
      </c>
      <c r="D24" s="90">
        <v>106134</v>
      </c>
      <c r="E24" s="90">
        <v>1345</v>
      </c>
      <c r="F24" s="90">
        <v>3215</v>
      </c>
      <c r="G24" s="90">
        <v>4560</v>
      </c>
      <c r="H24" s="93" t="s">
        <v>92</v>
      </c>
    </row>
    <row r="25" spans="1:8" s="88" customFormat="1" ht="15.75">
      <c r="A25" s="86" t="s">
        <v>170</v>
      </c>
      <c r="B25" s="85">
        <v>30425</v>
      </c>
      <c r="C25" s="85">
        <v>28972</v>
      </c>
      <c r="D25" s="85">
        <v>59397</v>
      </c>
      <c r="E25" s="85">
        <v>1253</v>
      </c>
      <c r="F25" s="85">
        <v>2722</v>
      </c>
      <c r="G25" s="85">
        <v>3975</v>
      </c>
      <c r="H25" s="87"/>
    </row>
    <row r="26" spans="1:8" ht="31.5">
      <c r="A26" s="89" t="s">
        <v>171</v>
      </c>
      <c r="B26" s="90">
        <v>24333</v>
      </c>
      <c r="C26" s="9">
        <v>23168</v>
      </c>
      <c r="D26" s="90">
        <v>47501</v>
      </c>
      <c r="E26" s="90">
        <v>883</v>
      </c>
      <c r="F26" s="90">
        <v>1937</v>
      </c>
      <c r="G26" s="90">
        <v>2820</v>
      </c>
      <c r="H26" s="91" t="s">
        <v>172</v>
      </c>
    </row>
    <row r="27" spans="1:8" ht="15.75">
      <c r="A27" s="92" t="s">
        <v>97</v>
      </c>
      <c r="B27" s="9">
        <v>6092</v>
      </c>
      <c r="C27" s="9">
        <v>5804</v>
      </c>
      <c r="D27" s="90">
        <v>11896</v>
      </c>
      <c r="E27" s="90">
        <v>370</v>
      </c>
      <c r="F27" s="90">
        <v>785</v>
      </c>
      <c r="G27" s="90">
        <v>1155</v>
      </c>
      <c r="H27" s="93" t="s">
        <v>98</v>
      </c>
    </row>
    <row r="28" spans="1:8" s="88" customFormat="1" ht="15.75">
      <c r="A28" s="86" t="s">
        <v>173</v>
      </c>
      <c r="B28" s="85">
        <v>209070</v>
      </c>
      <c r="C28" s="85">
        <v>200133</v>
      </c>
      <c r="D28" s="85">
        <v>409203</v>
      </c>
      <c r="E28" s="85">
        <v>7807</v>
      </c>
      <c r="F28" s="85">
        <v>16304</v>
      </c>
      <c r="G28" s="85">
        <v>24111</v>
      </c>
      <c r="H28" s="87"/>
    </row>
    <row r="29" spans="1:8" ht="15.75">
      <c r="A29" s="89" t="s">
        <v>101</v>
      </c>
      <c r="B29" s="90">
        <v>83222</v>
      </c>
      <c r="C29" s="90">
        <v>78759</v>
      </c>
      <c r="D29" s="90">
        <v>161981</v>
      </c>
      <c r="E29" s="90">
        <v>2681</v>
      </c>
      <c r="F29" s="90">
        <v>5792</v>
      </c>
      <c r="G29" s="90">
        <v>8473</v>
      </c>
      <c r="H29" s="91" t="s">
        <v>174</v>
      </c>
    </row>
    <row r="30" spans="1:8" ht="15.75">
      <c r="A30" s="89" t="s">
        <v>103</v>
      </c>
      <c r="B30" s="90">
        <v>26901</v>
      </c>
      <c r="C30" s="90">
        <v>26747</v>
      </c>
      <c r="D30" s="90">
        <v>53648</v>
      </c>
      <c r="E30" s="90">
        <v>785</v>
      </c>
      <c r="F30" s="90">
        <v>2524</v>
      </c>
      <c r="G30" s="90">
        <v>3309</v>
      </c>
      <c r="H30" s="91" t="s">
        <v>104</v>
      </c>
    </row>
    <row r="31" spans="1:8" ht="15.75">
      <c r="A31" s="89" t="s">
        <v>105</v>
      </c>
      <c r="B31" s="90">
        <v>9405</v>
      </c>
      <c r="C31" s="90">
        <v>8869</v>
      </c>
      <c r="D31" s="90">
        <v>18274</v>
      </c>
      <c r="E31" s="90">
        <v>469</v>
      </c>
      <c r="F31" s="90">
        <v>756</v>
      </c>
      <c r="G31" s="90">
        <v>1225</v>
      </c>
      <c r="H31" s="91" t="s">
        <v>106</v>
      </c>
    </row>
    <row r="32" spans="1:8" ht="31.5">
      <c r="A32" s="89" t="s">
        <v>107</v>
      </c>
      <c r="B32" s="90">
        <v>10970</v>
      </c>
      <c r="C32" s="90">
        <v>10721</v>
      </c>
      <c r="D32" s="90">
        <v>21691</v>
      </c>
      <c r="E32" s="90">
        <v>466</v>
      </c>
      <c r="F32" s="90">
        <v>1003</v>
      </c>
      <c r="G32" s="90">
        <v>1469</v>
      </c>
      <c r="H32" s="91" t="s">
        <v>175</v>
      </c>
    </row>
    <row r="33" spans="1:8" ht="15.75">
      <c r="A33" s="89" t="s">
        <v>109</v>
      </c>
      <c r="B33" s="90">
        <v>19104</v>
      </c>
      <c r="C33" s="90">
        <v>18298</v>
      </c>
      <c r="D33" s="90">
        <v>37402</v>
      </c>
      <c r="E33" s="90">
        <v>789</v>
      </c>
      <c r="F33" s="90">
        <v>1630</v>
      </c>
      <c r="G33" s="90">
        <v>2419</v>
      </c>
      <c r="H33" s="91" t="s">
        <v>110</v>
      </c>
    </row>
    <row r="34" spans="1:8" ht="15.75">
      <c r="A34" s="89" t="s">
        <v>111</v>
      </c>
      <c r="B34" s="90">
        <v>15518</v>
      </c>
      <c r="C34" s="90">
        <v>14632</v>
      </c>
      <c r="D34" s="90">
        <v>30150</v>
      </c>
      <c r="E34" s="90">
        <v>863</v>
      </c>
      <c r="F34" s="90">
        <v>1416</v>
      </c>
      <c r="G34" s="90">
        <v>2279</v>
      </c>
      <c r="H34" s="91" t="s">
        <v>112</v>
      </c>
    </row>
    <row r="35" spans="1:8" ht="31.5">
      <c r="A35" s="89" t="s">
        <v>113</v>
      </c>
      <c r="B35" s="90">
        <v>15829</v>
      </c>
      <c r="C35" s="90">
        <v>14788</v>
      </c>
      <c r="D35" s="90">
        <v>30617</v>
      </c>
      <c r="E35" s="90">
        <v>683</v>
      </c>
      <c r="F35" s="90">
        <v>1091</v>
      </c>
      <c r="G35" s="90">
        <v>1774</v>
      </c>
      <c r="H35" s="91" t="s">
        <v>114</v>
      </c>
    </row>
    <row r="36" spans="1:8" ht="15.75">
      <c r="A36" s="92" t="s">
        <v>115</v>
      </c>
      <c r="B36" s="90">
        <v>28121</v>
      </c>
      <c r="C36" s="90">
        <v>27319</v>
      </c>
      <c r="D36" s="90">
        <v>55440</v>
      </c>
      <c r="E36" s="90">
        <v>1071</v>
      </c>
      <c r="F36" s="90">
        <v>2092</v>
      </c>
      <c r="G36" s="90">
        <v>3163</v>
      </c>
      <c r="H36" s="93" t="s">
        <v>116</v>
      </c>
    </row>
    <row r="37" spans="1:8" s="88" customFormat="1" ht="15.75">
      <c r="A37" s="86" t="s">
        <v>176</v>
      </c>
      <c r="B37" s="85">
        <v>79712</v>
      </c>
      <c r="C37" s="85">
        <v>75244</v>
      </c>
      <c r="D37" s="85">
        <v>154956</v>
      </c>
      <c r="E37" s="85">
        <v>4267</v>
      </c>
      <c r="F37" s="85">
        <v>6762</v>
      </c>
      <c r="G37" s="85">
        <v>11029</v>
      </c>
      <c r="H37" s="87"/>
    </row>
    <row r="38" spans="1:8" ht="15.75">
      <c r="A38" s="89" t="s">
        <v>119</v>
      </c>
      <c r="B38" s="90">
        <v>28504</v>
      </c>
      <c r="C38" s="90">
        <v>26688</v>
      </c>
      <c r="D38" s="90">
        <v>55192</v>
      </c>
      <c r="E38" s="90">
        <v>1473</v>
      </c>
      <c r="F38" s="90">
        <v>2461</v>
      </c>
      <c r="G38" s="90">
        <v>3934</v>
      </c>
      <c r="H38" s="91" t="s">
        <v>177</v>
      </c>
    </row>
    <row r="39" spans="1:8" ht="31.5">
      <c r="A39" s="89" t="s">
        <v>178</v>
      </c>
      <c r="B39" s="90">
        <v>18870</v>
      </c>
      <c r="C39" s="90">
        <v>17328</v>
      </c>
      <c r="D39" s="90">
        <v>36198</v>
      </c>
      <c r="E39" s="90">
        <v>1323</v>
      </c>
      <c r="F39" s="90">
        <v>1916</v>
      </c>
      <c r="G39" s="90">
        <v>3239</v>
      </c>
      <c r="H39" s="91" t="s">
        <v>122</v>
      </c>
    </row>
    <row r="40" spans="1:8" ht="31.5">
      <c r="A40" s="92" t="s">
        <v>179</v>
      </c>
      <c r="B40" s="90">
        <v>32338</v>
      </c>
      <c r="C40" s="90">
        <v>31228</v>
      </c>
      <c r="D40" s="90">
        <v>63566</v>
      </c>
      <c r="E40" s="90">
        <v>1471</v>
      </c>
      <c r="F40" s="90">
        <v>2385</v>
      </c>
      <c r="G40" s="90">
        <v>3856</v>
      </c>
      <c r="H40" s="93" t="s">
        <v>180</v>
      </c>
    </row>
    <row r="41" spans="1:8" ht="15.75">
      <c r="A41" s="86" t="s">
        <v>181</v>
      </c>
      <c r="B41" s="85">
        <v>33500</v>
      </c>
      <c r="C41" s="85">
        <v>33534</v>
      </c>
      <c r="D41" s="85">
        <v>67034</v>
      </c>
      <c r="E41" s="85">
        <v>1605</v>
      </c>
      <c r="F41" s="85">
        <v>2685</v>
      </c>
      <c r="G41" s="85">
        <v>4290</v>
      </c>
      <c r="H41" s="87"/>
    </row>
    <row r="42" spans="1:8" ht="15.75">
      <c r="A42" s="86" t="s">
        <v>182</v>
      </c>
      <c r="B42" s="85">
        <v>25485</v>
      </c>
      <c r="C42" s="85">
        <v>24302</v>
      </c>
      <c r="D42" s="85">
        <v>49787</v>
      </c>
      <c r="E42" s="85">
        <v>1079</v>
      </c>
      <c r="F42" s="85">
        <v>2391</v>
      </c>
      <c r="G42" s="85">
        <v>3470</v>
      </c>
      <c r="H42" s="87"/>
    </row>
    <row r="43" spans="1:8" ht="15.75">
      <c r="A43" s="86" t="s">
        <v>183</v>
      </c>
      <c r="B43" s="85">
        <v>44943</v>
      </c>
      <c r="C43" s="85">
        <v>43412</v>
      </c>
      <c r="D43" s="85">
        <v>88355</v>
      </c>
      <c r="E43" s="85">
        <v>2411</v>
      </c>
      <c r="F43" s="85">
        <v>5011</v>
      </c>
      <c r="G43" s="85">
        <v>7422</v>
      </c>
      <c r="H43" s="87"/>
    </row>
    <row r="44" spans="1:8" ht="15.75">
      <c r="A44" s="89" t="s">
        <v>131</v>
      </c>
      <c r="B44" s="90">
        <v>16236</v>
      </c>
      <c r="C44" s="90">
        <v>15718</v>
      </c>
      <c r="D44" s="90">
        <v>31954</v>
      </c>
      <c r="E44" s="90">
        <v>893</v>
      </c>
      <c r="F44" s="90">
        <v>1809</v>
      </c>
      <c r="G44" s="90">
        <v>2702</v>
      </c>
      <c r="H44" s="91" t="s">
        <v>184</v>
      </c>
    </row>
    <row r="45" spans="1:8" ht="15.75">
      <c r="A45" s="89" t="s">
        <v>133</v>
      </c>
      <c r="B45" s="90">
        <v>12564</v>
      </c>
      <c r="C45" s="90">
        <v>12072</v>
      </c>
      <c r="D45" s="90">
        <v>24636</v>
      </c>
      <c r="E45" s="90">
        <v>619</v>
      </c>
      <c r="F45" s="90">
        <v>1466</v>
      </c>
      <c r="G45" s="90">
        <v>2085</v>
      </c>
      <c r="H45" s="91" t="s">
        <v>134</v>
      </c>
    </row>
    <row r="46" spans="1:8" ht="15.75">
      <c r="A46" s="89" t="s">
        <v>135</v>
      </c>
      <c r="B46" s="90">
        <v>7317</v>
      </c>
      <c r="C46" s="90">
        <v>7011</v>
      </c>
      <c r="D46" s="90">
        <v>14328</v>
      </c>
      <c r="E46" s="90">
        <v>530</v>
      </c>
      <c r="F46" s="90">
        <v>1002</v>
      </c>
      <c r="G46" s="90">
        <v>1532</v>
      </c>
      <c r="H46" s="91" t="s">
        <v>136</v>
      </c>
    </row>
    <row r="47" spans="1:8" ht="31.5">
      <c r="A47" s="92" t="s">
        <v>137</v>
      </c>
      <c r="B47" s="90">
        <v>8826</v>
      </c>
      <c r="C47" s="90">
        <v>8611</v>
      </c>
      <c r="D47" s="90">
        <v>17437</v>
      </c>
      <c r="E47" s="90">
        <v>369</v>
      </c>
      <c r="F47" s="90">
        <v>734</v>
      </c>
      <c r="G47" s="90">
        <v>1103</v>
      </c>
      <c r="H47" s="93" t="s">
        <v>138</v>
      </c>
    </row>
    <row r="48" spans="1:8" s="88" customFormat="1" ht="15.75">
      <c r="A48" s="86" t="s">
        <v>185</v>
      </c>
      <c r="B48" s="85">
        <v>16152</v>
      </c>
      <c r="C48" s="85">
        <v>15528</v>
      </c>
      <c r="D48" s="85">
        <v>31680</v>
      </c>
      <c r="E48" s="85">
        <v>927</v>
      </c>
      <c r="F48" s="85">
        <v>1757</v>
      </c>
      <c r="G48" s="85">
        <v>2684</v>
      </c>
      <c r="H48" s="87"/>
    </row>
    <row r="49" spans="1:8" ht="15.75">
      <c r="A49" s="89" t="s">
        <v>139</v>
      </c>
      <c r="B49" s="90">
        <v>11744</v>
      </c>
      <c r="C49" s="90">
        <v>11231</v>
      </c>
      <c r="D49" s="90">
        <v>22975</v>
      </c>
      <c r="E49" s="90">
        <v>670</v>
      </c>
      <c r="F49" s="90">
        <v>1321</v>
      </c>
      <c r="G49" s="90">
        <v>1991</v>
      </c>
      <c r="H49" s="91" t="s">
        <v>140</v>
      </c>
    </row>
    <row r="50" spans="1:8" ht="15.75">
      <c r="A50" s="92" t="s">
        <v>141</v>
      </c>
      <c r="B50" s="90">
        <v>4408</v>
      </c>
      <c r="C50" s="90">
        <v>4297</v>
      </c>
      <c r="D50" s="90">
        <v>8705</v>
      </c>
      <c r="E50" s="90">
        <v>257</v>
      </c>
      <c r="F50" s="90">
        <v>436</v>
      </c>
      <c r="G50" s="90">
        <v>693</v>
      </c>
      <c r="H50" s="93" t="s">
        <v>142</v>
      </c>
    </row>
    <row r="51" spans="1:8" s="88" customFormat="1" ht="15.75">
      <c r="A51" s="86" t="s">
        <v>186</v>
      </c>
      <c r="B51" s="85">
        <v>22564</v>
      </c>
      <c r="C51" s="85">
        <v>22554</v>
      </c>
      <c r="D51" s="85">
        <v>45118</v>
      </c>
      <c r="E51" s="85">
        <v>1450</v>
      </c>
      <c r="F51" s="85">
        <v>2673</v>
      </c>
      <c r="G51" s="85">
        <v>4123</v>
      </c>
      <c r="H51" s="87"/>
    </row>
    <row r="52" spans="1:8" ht="15.75">
      <c r="A52" s="89" t="s">
        <v>187</v>
      </c>
      <c r="B52" s="90">
        <v>7310</v>
      </c>
      <c r="C52" s="90">
        <v>7047</v>
      </c>
      <c r="D52" s="90">
        <v>14357</v>
      </c>
      <c r="E52" s="90">
        <v>390</v>
      </c>
      <c r="F52" s="90">
        <v>766</v>
      </c>
      <c r="G52" s="90">
        <v>1156</v>
      </c>
      <c r="H52" s="91" t="s">
        <v>144</v>
      </c>
    </row>
    <row r="53" spans="1:8" ht="15.75">
      <c r="A53" s="89" t="s">
        <v>145</v>
      </c>
      <c r="B53" s="90">
        <v>8494</v>
      </c>
      <c r="C53" s="90">
        <v>8452</v>
      </c>
      <c r="D53" s="90">
        <v>16946</v>
      </c>
      <c r="E53" s="90">
        <v>606</v>
      </c>
      <c r="F53" s="90">
        <v>948</v>
      </c>
      <c r="G53" s="90">
        <v>1554</v>
      </c>
      <c r="H53" s="91" t="s">
        <v>146</v>
      </c>
    </row>
    <row r="54" spans="1:8" ht="15.75">
      <c r="A54" s="89" t="s">
        <v>147</v>
      </c>
      <c r="B54" s="90">
        <v>4860</v>
      </c>
      <c r="C54" s="90">
        <v>5116</v>
      </c>
      <c r="D54" s="90">
        <v>9976</v>
      </c>
      <c r="E54" s="90">
        <v>249</v>
      </c>
      <c r="F54" s="90">
        <v>588</v>
      </c>
      <c r="G54" s="90">
        <v>837</v>
      </c>
      <c r="H54" s="91" t="s">
        <v>148</v>
      </c>
    </row>
    <row r="55" spans="1:8" ht="15.75">
      <c r="A55" s="92" t="s">
        <v>149</v>
      </c>
      <c r="B55" s="90">
        <v>1900</v>
      </c>
      <c r="C55" s="90">
        <v>1939</v>
      </c>
      <c r="D55" s="90">
        <v>3839</v>
      </c>
      <c r="E55" s="90">
        <v>205</v>
      </c>
      <c r="F55" s="90">
        <v>371</v>
      </c>
      <c r="G55" s="90">
        <v>576</v>
      </c>
      <c r="H55" s="93" t="s">
        <v>150</v>
      </c>
    </row>
    <row r="56" spans="1:8" s="88" customFormat="1" ht="15.75">
      <c r="A56" s="86" t="s">
        <v>188</v>
      </c>
      <c r="B56" s="85">
        <v>27075</v>
      </c>
      <c r="C56" s="85">
        <v>25952</v>
      </c>
      <c r="D56" s="85">
        <v>53027</v>
      </c>
      <c r="E56" s="85">
        <v>1180</v>
      </c>
      <c r="F56" s="85">
        <v>2347</v>
      </c>
      <c r="G56" s="85">
        <v>3527</v>
      </c>
      <c r="H56" s="87"/>
    </row>
    <row r="57" spans="1:8" s="88" customFormat="1" ht="15.75">
      <c r="A57" s="94" t="s">
        <v>14</v>
      </c>
      <c r="B57" s="95">
        <f>B56+B51+B48+B43+B42+B41+B37+B28+B25+B21+B16+B6</f>
        <v>1140112</v>
      </c>
      <c r="C57" s="123">
        <f t="shared" ref="C57:G57" si="0">C56+C51+C48+C43+C42+C41+C37+C28+C25+C21+C16+C6</f>
        <v>1104639</v>
      </c>
      <c r="D57" s="123">
        <f t="shared" si="0"/>
        <v>2244751</v>
      </c>
      <c r="E57" s="123">
        <f t="shared" si="0"/>
        <v>42738</v>
      </c>
      <c r="F57" s="123">
        <f t="shared" si="0"/>
        <v>95067</v>
      </c>
      <c r="G57" s="123">
        <f t="shared" si="0"/>
        <v>137805</v>
      </c>
      <c r="H57" s="96" t="s">
        <v>15</v>
      </c>
    </row>
    <row r="58" spans="1:8" s="88" customFormat="1" ht="15.75">
      <c r="A58" s="85" t="s">
        <v>189</v>
      </c>
      <c r="B58" s="128">
        <f>(B57/$D$57)</f>
        <v>0.50790132179471126</v>
      </c>
      <c r="C58" s="128">
        <f t="shared" ref="C58:D58" si="1">(C57/$D$57)</f>
        <v>0.49209867820528869</v>
      </c>
      <c r="D58" s="128">
        <f t="shared" si="1"/>
        <v>1</v>
      </c>
      <c r="E58" s="128">
        <f>(E57/$G$57)</f>
        <v>0.31013388483727006</v>
      </c>
      <c r="F58" s="128">
        <f t="shared" ref="F58:G58" si="2">(F57/$G$57)</f>
        <v>0.68986611516273</v>
      </c>
      <c r="G58" s="128">
        <f t="shared" si="2"/>
        <v>1</v>
      </c>
      <c r="H58" s="85" t="s">
        <v>189</v>
      </c>
    </row>
    <row r="59" spans="1:8">
      <c r="B59" s="130"/>
      <c r="C59" s="130"/>
      <c r="D59" s="130"/>
      <c r="E59" s="130"/>
      <c r="F59" s="130"/>
      <c r="G59" s="129"/>
    </row>
  </sheetData>
  <mergeCells count="6">
    <mergeCell ref="A1:H1"/>
    <mergeCell ref="A2:H2"/>
    <mergeCell ref="A4:A5"/>
    <mergeCell ref="B4:D4"/>
    <mergeCell ref="E4:G4"/>
    <mergeCell ref="H4:H5"/>
  </mergeCells>
  <pageMargins left="0.44" right="0.70866141732283472" top="0.74803149606299213" bottom="0.52" header="0.31496062992125984" footer="0.31496062992125984"/>
  <pageSetup paperSize="9" scale="92" orientation="portrait" r:id="rId1"/>
  <rowBreaks count="1" manualBreakCount="1">
    <brk id="3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N31"/>
  <sheetViews>
    <sheetView rightToLeft="1" view="pageBreakPreview" zoomScale="80" zoomScaleNormal="80" zoomScaleSheetLayoutView="80" workbookViewId="0">
      <selection activeCell="Y19" sqref="Y19"/>
    </sheetView>
  </sheetViews>
  <sheetFormatPr defaultRowHeight="15"/>
  <cols>
    <col min="1" max="1" width="9.140625" customWidth="1"/>
    <col min="2" max="2" width="7.140625" customWidth="1"/>
    <col min="3" max="3" width="10" customWidth="1"/>
    <col min="4" max="4" width="10.5703125" customWidth="1"/>
    <col min="5" max="5" width="8.7109375" customWidth="1"/>
    <col min="6" max="6" width="8.28515625" customWidth="1"/>
    <col min="7" max="7" width="7.7109375" customWidth="1"/>
    <col min="8" max="8" width="6.5703125" customWidth="1"/>
    <col min="9" max="9" width="8" customWidth="1"/>
    <col min="10" max="10" width="21" customWidth="1"/>
  </cols>
  <sheetData>
    <row r="1" spans="1:10" ht="15.75">
      <c r="A1" s="199" t="s">
        <v>223</v>
      </c>
      <c r="B1" s="199"/>
      <c r="C1" s="199"/>
      <c r="D1" s="199"/>
      <c r="E1" s="199"/>
      <c r="F1" s="199"/>
      <c r="G1" s="199"/>
      <c r="H1" s="199"/>
      <c r="I1" s="199"/>
      <c r="J1" s="199"/>
    </row>
    <row r="2" spans="1:10" ht="15.75" customHeight="1">
      <c r="A2" s="175" t="s">
        <v>224</v>
      </c>
      <c r="B2" s="175"/>
      <c r="C2" s="175"/>
      <c r="D2" s="175"/>
      <c r="E2" s="175"/>
      <c r="F2" s="175"/>
      <c r="G2" s="175"/>
      <c r="H2" s="175"/>
      <c r="I2" s="175"/>
      <c r="J2" s="175"/>
    </row>
    <row r="3" spans="1:10" ht="15.75" thickBot="1">
      <c r="A3" s="175"/>
      <c r="B3" s="175"/>
      <c r="C3" s="175"/>
      <c r="D3" s="175"/>
      <c r="E3" s="175"/>
      <c r="F3" s="175"/>
      <c r="G3" s="175"/>
      <c r="H3" s="175"/>
      <c r="I3" s="175"/>
      <c r="J3" s="175"/>
    </row>
    <row r="4" spans="1:10" ht="22.5" customHeight="1">
      <c r="A4" s="216" t="s">
        <v>0</v>
      </c>
      <c r="B4" s="217"/>
      <c r="C4" s="220"/>
      <c r="D4" s="220"/>
      <c r="E4" s="221" t="s">
        <v>190</v>
      </c>
      <c r="F4" s="222"/>
      <c r="G4" s="222"/>
      <c r="H4" s="222"/>
      <c r="I4" s="223"/>
      <c r="J4" s="224" t="s">
        <v>191</v>
      </c>
    </row>
    <row r="5" spans="1:10" s="102" customFormat="1" ht="77.25" customHeight="1">
      <c r="A5" s="218"/>
      <c r="B5" s="219"/>
      <c r="C5" s="98" t="s">
        <v>192</v>
      </c>
      <c r="D5" s="99" t="s">
        <v>193</v>
      </c>
      <c r="E5" s="98" t="s">
        <v>194</v>
      </c>
      <c r="F5" s="99" t="s">
        <v>195</v>
      </c>
      <c r="G5" s="100" t="s">
        <v>196</v>
      </c>
      <c r="H5" s="100" t="s">
        <v>197</v>
      </c>
      <c r="I5" s="101" t="s">
        <v>160</v>
      </c>
      <c r="J5" s="224"/>
    </row>
    <row r="6" spans="1:10">
      <c r="A6" s="214" t="s">
        <v>198</v>
      </c>
      <c r="B6" s="214"/>
      <c r="C6" s="203"/>
      <c r="D6" s="204"/>
      <c r="E6" s="204"/>
      <c r="F6" s="204"/>
      <c r="G6" s="204"/>
      <c r="H6" s="204"/>
      <c r="I6" s="205"/>
      <c r="J6" s="125" t="s">
        <v>39</v>
      </c>
    </row>
    <row r="7" spans="1:10" s="88" customFormat="1">
      <c r="A7" s="206" t="s">
        <v>8</v>
      </c>
      <c r="B7" s="206"/>
      <c r="C7" s="103">
        <v>0</v>
      </c>
      <c r="D7" s="103">
        <v>1598</v>
      </c>
      <c r="E7" s="103">
        <v>28330</v>
      </c>
      <c r="F7" s="103">
        <v>1881</v>
      </c>
      <c r="G7" s="103">
        <v>890</v>
      </c>
      <c r="H7" s="103">
        <v>2071</v>
      </c>
      <c r="I7" s="103">
        <f>H7+G7+F7+E7+D7+C7</f>
        <v>34770</v>
      </c>
      <c r="J7" s="124" t="s">
        <v>9</v>
      </c>
    </row>
    <row r="8" spans="1:10">
      <c r="A8" s="206" t="s">
        <v>199</v>
      </c>
      <c r="B8" s="206"/>
      <c r="C8" s="103">
        <v>0</v>
      </c>
      <c r="D8" s="103">
        <v>2455</v>
      </c>
      <c r="E8" s="104">
        <v>48250</v>
      </c>
      <c r="F8" s="103">
        <v>4640</v>
      </c>
      <c r="G8" s="103">
        <v>1069</v>
      </c>
      <c r="H8" s="103">
        <v>2285</v>
      </c>
      <c r="I8" s="103">
        <f t="shared" ref="I8:I9" si="0">H8+G8+F8+E8+D8+C8</f>
        <v>58699</v>
      </c>
      <c r="J8" s="124" t="s">
        <v>11</v>
      </c>
    </row>
    <row r="9" spans="1:10">
      <c r="A9" s="206" t="s">
        <v>14</v>
      </c>
      <c r="B9" s="206"/>
      <c r="C9" s="103">
        <v>0</v>
      </c>
      <c r="D9" s="103">
        <f>SUM(D7:D8)</f>
        <v>4053</v>
      </c>
      <c r="E9" s="103">
        <f t="shared" ref="E9:H9" si="1">SUM(E7:E8)</f>
        <v>76580</v>
      </c>
      <c r="F9" s="103">
        <f t="shared" si="1"/>
        <v>6521</v>
      </c>
      <c r="G9" s="103">
        <f t="shared" si="1"/>
        <v>1959</v>
      </c>
      <c r="H9" s="103">
        <f t="shared" si="1"/>
        <v>4356</v>
      </c>
      <c r="I9" s="103">
        <f t="shared" si="0"/>
        <v>93469</v>
      </c>
      <c r="J9" s="124" t="s">
        <v>15</v>
      </c>
    </row>
    <row r="10" spans="1:10" s="88" customFormat="1">
      <c r="A10" s="215" t="s">
        <v>200</v>
      </c>
      <c r="B10" s="215"/>
      <c r="C10" s="203"/>
      <c r="D10" s="204"/>
      <c r="E10" s="204"/>
      <c r="F10" s="204"/>
      <c r="G10" s="204"/>
      <c r="H10" s="204"/>
      <c r="I10" s="205"/>
      <c r="J10" s="125" t="s">
        <v>17</v>
      </c>
    </row>
    <row r="11" spans="1:10">
      <c r="A11" s="206" t="s">
        <v>8</v>
      </c>
      <c r="B11" s="206"/>
      <c r="C11" s="103">
        <v>0</v>
      </c>
      <c r="D11" s="103">
        <v>23</v>
      </c>
      <c r="E11" s="103">
        <v>1597</v>
      </c>
      <c r="F11" s="103">
        <v>20</v>
      </c>
      <c r="G11" s="103">
        <v>31</v>
      </c>
      <c r="H11" s="103">
        <v>7</v>
      </c>
      <c r="I11" s="103">
        <f t="shared" ref="I11:I13" si="2">H11+G11+F11+E11+D11+C11</f>
        <v>1678</v>
      </c>
      <c r="J11" s="124" t="s">
        <v>9</v>
      </c>
    </row>
    <row r="12" spans="1:10">
      <c r="A12" s="206" t="s">
        <v>199</v>
      </c>
      <c r="B12" s="206"/>
      <c r="C12" s="103">
        <v>0</v>
      </c>
      <c r="D12" s="103">
        <v>9</v>
      </c>
      <c r="E12" s="104">
        <v>325</v>
      </c>
      <c r="F12" s="103">
        <v>5</v>
      </c>
      <c r="G12" s="103">
        <v>7</v>
      </c>
      <c r="H12" s="103">
        <v>1</v>
      </c>
      <c r="I12" s="103">
        <f t="shared" si="2"/>
        <v>347</v>
      </c>
      <c r="J12" s="124" t="s">
        <v>11</v>
      </c>
    </row>
    <row r="13" spans="1:10">
      <c r="A13" s="206" t="s">
        <v>14</v>
      </c>
      <c r="B13" s="206"/>
      <c r="C13" s="103">
        <f>SUM(C11:C12)</f>
        <v>0</v>
      </c>
      <c r="D13" s="103">
        <f t="shared" ref="D13:H13" si="3">SUM(D11:D12)</f>
        <v>32</v>
      </c>
      <c r="E13" s="103">
        <f t="shared" si="3"/>
        <v>1922</v>
      </c>
      <c r="F13" s="103">
        <f t="shared" si="3"/>
        <v>25</v>
      </c>
      <c r="G13" s="103">
        <f t="shared" si="3"/>
        <v>38</v>
      </c>
      <c r="H13" s="103">
        <f t="shared" si="3"/>
        <v>8</v>
      </c>
      <c r="I13" s="103">
        <f t="shared" si="2"/>
        <v>2025</v>
      </c>
      <c r="J13" s="124" t="s">
        <v>15</v>
      </c>
    </row>
    <row r="14" spans="1:10">
      <c r="A14" s="214" t="s">
        <v>18</v>
      </c>
      <c r="B14" s="214"/>
      <c r="C14" s="203"/>
      <c r="D14" s="204"/>
      <c r="E14" s="204"/>
      <c r="F14" s="204"/>
      <c r="G14" s="204"/>
      <c r="H14" s="204"/>
      <c r="I14" s="205"/>
      <c r="J14" s="126" t="s">
        <v>19</v>
      </c>
    </row>
    <row r="15" spans="1:10">
      <c r="A15" s="206" t="s">
        <v>8</v>
      </c>
      <c r="B15" s="206"/>
      <c r="C15" s="103">
        <v>0</v>
      </c>
      <c r="D15" s="103">
        <v>39</v>
      </c>
      <c r="E15" s="103">
        <v>1783</v>
      </c>
      <c r="F15" s="103">
        <v>68</v>
      </c>
      <c r="G15" s="103">
        <v>59</v>
      </c>
      <c r="H15" s="103">
        <v>54</v>
      </c>
      <c r="I15" s="103">
        <f t="shared" ref="I15:I21" si="4">H15+G15+F15+E15+D15+C15</f>
        <v>2003</v>
      </c>
      <c r="J15" s="124" t="s">
        <v>9</v>
      </c>
    </row>
    <row r="16" spans="1:10">
      <c r="A16" s="206" t="s">
        <v>199</v>
      </c>
      <c r="B16" s="206"/>
      <c r="C16" s="103">
        <v>0</v>
      </c>
      <c r="D16" s="103">
        <v>54</v>
      </c>
      <c r="E16" s="104">
        <v>2004</v>
      </c>
      <c r="F16" s="103">
        <v>57</v>
      </c>
      <c r="G16" s="103">
        <v>28</v>
      </c>
      <c r="H16" s="103">
        <v>34</v>
      </c>
      <c r="I16" s="103">
        <f t="shared" si="4"/>
        <v>2177</v>
      </c>
      <c r="J16" s="124" t="s">
        <v>11</v>
      </c>
    </row>
    <row r="17" spans="1:14" s="88" customFormat="1">
      <c r="A17" s="206" t="s">
        <v>14</v>
      </c>
      <c r="B17" s="206"/>
      <c r="C17" s="103">
        <f t="shared" ref="C17:H17" si="5">SUM(C15:C16)</f>
        <v>0</v>
      </c>
      <c r="D17" s="103">
        <f t="shared" si="5"/>
        <v>93</v>
      </c>
      <c r="E17" s="103">
        <f t="shared" si="5"/>
        <v>3787</v>
      </c>
      <c r="F17" s="103">
        <f t="shared" si="5"/>
        <v>125</v>
      </c>
      <c r="G17" s="103">
        <f t="shared" si="5"/>
        <v>87</v>
      </c>
      <c r="H17" s="103">
        <f t="shared" si="5"/>
        <v>88</v>
      </c>
      <c r="I17" s="103">
        <f t="shared" si="4"/>
        <v>4180</v>
      </c>
      <c r="J17" s="124" t="s">
        <v>15</v>
      </c>
    </row>
    <row r="18" spans="1:14">
      <c r="A18" s="215" t="s">
        <v>20</v>
      </c>
      <c r="B18" s="215"/>
      <c r="C18" s="203"/>
      <c r="D18" s="204"/>
      <c r="E18" s="204"/>
      <c r="F18" s="204"/>
      <c r="G18" s="204"/>
      <c r="H18" s="204"/>
      <c r="I18" s="205"/>
      <c r="J18" s="125" t="s">
        <v>21</v>
      </c>
    </row>
    <row r="19" spans="1:14" s="88" customFormat="1">
      <c r="A19" s="206" t="s">
        <v>8</v>
      </c>
      <c r="B19" s="206"/>
      <c r="C19" s="103">
        <v>0</v>
      </c>
      <c r="D19" s="103">
        <v>145</v>
      </c>
      <c r="E19" s="103">
        <v>3517</v>
      </c>
      <c r="F19" s="103">
        <v>151</v>
      </c>
      <c r="G19" s="103">
        <v>197</v>
      </c>
      <c r="H19" s="103">
        <v>277</v>
      </c>
      <c r="I19" s="103">
        <f t="shared" si="4"/>
        <v>4287</v>
      </c>
      <c r="J19" s="124" t="s">
        <v>9</v>
      </c>
    </row>
    <row r="20" spans="1:14">
      <c r="A20" s="206" t="s">
        <v>199</v>
      </c>
      <c r="B20" s="206"/>
      <c r="C20" s="103">
        <v>0</v>
      </c>
      <c r="D20" s="103">
        <v>4076</v>
      </c>
      <c r="E20" s="103">
        <v>27749</v>
      </c>
      <c r="F20" s="103">
        <v>798</v>
      </c>
      <c r="G20" s="103">
        <v>462</v>
      </c>
      <c r="H20" s="103">
        <v>759</v>
      </c>
      <c r="I20" s="103">
        <f t="shared" si="4"/>
        <v>33844</v>
      </c>
      <c r="J20" s="124" t="s">
        <v>11</v>
      </c>
    </row>
    <row r="21" spans="1:14">
      <c r="A21" s="206" t="s">
        <v>14</v>
      </c>
      <c r="B21" s="206"/>
      <c r="C21" s="103">
        <v>0</v>
      </c>
      <c r="D21" s="103">
        <f t="shared" ref="D21:H21" si="6">SUM(D19:D20)</f>
        <v>4221</v>
      </c>
      <c r="E21" s="103">
        <f t="shared" si="6"/>
        <v>31266</v>
      </c>
      <c r="F21" s="103">
        <f t="shared" si="6"/>
        <v>949</v>
      </c>
      <c r="G21" s="103">
        <f t="shared" si="6"/>
        <v>659</v>
      </c>
      <c r="H21" s="103">
        <f t="shared" si="6"/>
        <v>1036</v>
      </c>
      <c r="I21" s="103">
        <f t="shared" si="4"/>
        <v>38131</v>
      </c>
      <c r="J21" s="124" t="s">
        <v>15</v>
      </c>
    </row>
    <row r="22" spans="1:14">
      <c r="A22" s="208" t="s">
        <v>14</v>
      </c>
      <c r="B22" s="208"/>
      <c r="C22" s="211"/>
      <c r="D22" s="212"/>
      <c r="E22" s="212"/>
      <c r="F22" s="212"/>
      <c r="G22" s="212"/>
      <c r="H22" s="212"/>
      <c r="I22" s="213"/>
      <c r="J22" s="127" t="s">
        <v>15</v>
      </c>
    </row>
    <row r="23" spans="1:14">
      <c r="A23" s="208" t="s">
        <v>8</v>
      </c>
      <c r="B23" s="208"/>
      <c r="C23" s="105">
        <v>0</v>
      </c>
      <c r="D23" s="105">
        <f>D7+D11+D15+D19</f>
        <v>1805</v>
      </c>
      <c r="E23" s="105">
        <f t="shared" ref="E23:I23" si="7">E7+E11+E15+E19</f>
        <v>35227</v>
      </c>
      <c r="F23" s="105">
        <f t="shared" si="7"/>
        <v>2120</v>
      </c>
      <c r="G23" s="105">
        <f t="shared" si="7"/>
        <v>1177</v>
      </c>
      <c r="H23" s="105">
        <f t="shared" si="7"/>
        <v>2409</v>
      </c>
      <c r="I23" s="105">
        <f t="shared" si="7"/>
        <v>42738</v>
      </c>
      <c r="J23" s="127" t="s">
        <v>9</v>
      </c>
    </row>
    <row r="24" spans="1:14">
      <c r="A24" s="208" t="s">
        <v>199</v>
      </c>
      <c r="B24" s="208"/>
      <c r="C24" s="105">
        <v>0</v>
      </c>
      <c r="D24" s="105">
        <f t="shared" ref="D24:I25" si="8">D8+D12+D16+D20</f>
        <v>6594</v>
      </c>
      <c r="E24" s="105">
        <f t="shared" si="8"/>
        <v>78328</v>
      </c>
      <c r="F24" s="105">
        <f t="shared" si="8"/>
        <v>5500</v>
      </c>
      <c r="G24" s="105">
        <f t="shared" si="8"/>
        <v>1566</v>
      </c>
      <c r="H24" s="105">
        <f t="shared" si="8"/>
        <v>3079</v>
      </c>
      <c r="I24" s="105">
        <f t="shared" si="8"/>
        <v>95067</v>
      </c>
      <c r="J24" s="127" t="s">
        <v>11</v>
      </c>
    </row>
    <row r="25" spans="1:14">
      <c r="A25" s="208" t="s">
        <v>14</v>
      </c>
      <c r="B25" s="208"/>
      <c r="C25" s="131">
        <v>0</v>
      </c>
      <c r="D25" s="133">
        <f t="shared" si="8"/>
        <v>8399</v>
      </c>
      <c r="E25" s="133">
        <f t="shared" si="8"/>
        <v>113555</v>
      </c>
      <c r="F25" s="133">
        <f t="shared" si="8"/>
        <v>7620</v>
      </c>
      <c r="G25" s="133">
        <f t="shared" si="8"/>
        <v>2743</v>
      </c>
      <c r="H25" s="133">
        <f t="shared" si="8"/>
        <v>5488</v>
      </c>
      <c r="I25" s="133">
        <f t="shared" si="8"/>
        <v>137805</v>
      </c>
      <c r="J25" s="134" t="s">
        <v>15</v>
      </c>
    </row>
    <row r="26" spans="1:14">
      <c r="A26" s="208" t="s">
        <v>225</v>
      </c>
      <c r="B26" s="209"/>
      <c r="C26" s="132">
        <f>C23/$I$23</f>
        <v>0</v>
      </c>
      <c r="D26" s="132">
        <f t="shared" ref="D26:I26" si="9">D23/$I$23</f>
        <v>4.2234077401843789E-2</v>
      </c>
      <c r="E26" s="132">
        <f t="shared" si="9"/>
        <v>0.82425476157049937</v>
      </c>
      <c r="F26" s="132">
        <f t="shared" si="9"/>
        <v>4.9604567363938416E-2</v>
      </c>
      <c r="G26" s="132">
        <f t="shared" si="9"/>
        <v>2.753989423931864E-2</v>
      </c>
      <c r="H26" s="132">
        <f t="shared" si="9"/>
        <v>5.6366699424399834E-2</v>
      </c>
      <c r="I26" s="132">
        <f t="shared" si="9"/>
        <v>1</v>
      </c>
      <c r="J26" s="135" t="s">
        <v>228</v>
      </c>
    </row>
    <row r="27" spans="1:14">
      <c r="A27" s="208" t="s">
        <v>226</v>
      </c>
      <c r="B27" s="209"/>
      <c r="C27" s="132">
        <f>C24/$I$24</f>
        <v>0</v>
      </c>
      <c r="D27" s="132">
        <f t="shared" ref="D27:I27" si="10">D24/$I$24</f>
        <v>6.9361608129003757E-2</v>
      </c>
      <c r="E27" s="132">
        <f t="shared" si="10"/>
        <v>0.82392417978899091</v>
      </c>
      <c r="F27" s="132">
        <f t="shared" si="10"/>
        <v>5.7853934593497219E-2</v>
      </c>
      <c r="G27" s="132">
        <f t="shared" si="10"/>
        <v>1.6472593013348479E-2</v>
      </c>
      <c r="H27" s="132">
        <f t="shared" si="10"/>
        <v>3.2387684475159627E-2</v>
      </c>
      <c r="I27" s="132">
        <f t="shared" si="10"/>
        <v>1</v>
      </c>
      <c r="J27" s="135" t="s">
        <v>229</v>
      </c>
    </row>
    <row r="28" spans="1:14" ht="18" customHeight="1">
      <c r="A28" s="208" t="s">
        <v>227</v>
      </c>
      <c r="B28" s="210"/>
      <c r="C28" s="132">
        <f>C25/$I$25</f>
        <v>0</v>
      </c>
      <c r="D28" s="132">
        <f t="shared" ref="D28:I28" si="11">D25/$I$25</f>
        <v>6.0948441638547221E-2</v>
      </c>
      <c r="E28" s="132">
        <f t="shared" si="11"/>
        <v>0.82402670440114656</v>
      </c>
      <c r="F28" s="132">
        <f t="shared" si="11"/>
        <v>5.5295526287144882E-2</v>
      </c>
      <c r="G28" s="132">
        <f t="shared" si="11"/>
        <v>1.9904938137222886E-2</v>
      </c>
      <c r="H28" s="132">
        <f t="shared" si="11"/>
        <v>3.9824389535938462E-2</v>
      </c>
      <c r="I28" s="132">
        <f t="shared" si="11"/>
        <v>1</v>
      </c>
      <c r="J28" s="135" t="s">
        <v>230</v>
      </c>
    </row>
    <row r="29" spans="1:14">
      <c r="A29" s="106" t="s">
        <v>41</v>
      </c>
      <c r="B29" s="106"/>
      <c r="C29" s="107"/>
      <c r="D29" s="107"/>
      <c r="E29" s="107"/>
      <c r="F29" s="107"/>
      <c r="G29" s="107"/>
      <c r="H29" s="207" t="s">
        <v>201</v>
      </c>
      <c r="I29" s="207"/>
      <c r="J29" s="207"/>
    </row>
    <row r="31" spans="1:14" ht="15.75">
      <c r="N31" s="153"/>
    </row>
  </sheetData>
  <mergeCells count="35">
    <mergeCell ref="A1:J1"/>
    <mergeCell ref="A2:J3"/>
    <mergeCell ref="A4:B5"/>
    <mergeCell ref="C4:D4"/>
    <mergeCell ref="E4:I4"/>
    <mergeCell ref="J4:J5"/>
    <mergeCell ref="A17:B17"/>
    <mergeCell ref="A18:B18"/>
    <mergeCell ref="C14:I14"/>
    <mergeCell ref="A15:B15"/>
    <mergeCell ref="A6:B6"/>
    <mergeCell ref="C6:I6"/>
    <mergeCell ref="A7:B7"/>
    <mergeCell ref="A8:B8"/>
    <mergeCell ref="A9:B9"/>
    <mergeCell ref="A10:B10"/>
    <mergeCell ref="C10:I10"/>
    <mergeCell ref="A11:B11"/>
    <mergeCell ref="A12:B12"/>
    <mergeCell ref="A13:B13"/>
    <mergeCell ref="A14:B14"/>
    <mergeCell ref="A16:B16"/>
    <mergeCell ref="C18:I18"/>
    <mergeCell ref="A19:B19"/>
    <mergeCell ref="H29:J29"/>
    <mergeCell ref="A26:B26"/>
    <mergeCell ref="A27:B27"/>
    <mergeCell ref="A28:B28"/>
    <mergeCell ref="A21:B21"/>
    <mergeCell ref="A22:B22"/>
    <mergeCell ref="C22:I22"/>
    <mergeCell ref="A23:B23"/>
    <mergeCell ref="A24:B24"/>
    <mergeCell ref="A25:B25"/>
    <mergeCell ref="A20:B20"/>
  </mergeCells>
  <pageMargins left="0.24" right="0.37" top="0.75" bottom="0.75" header="0.3" footer="0.3"/>
  <pageSetup paperSize="9" scale="9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G29"/>
  <sheetViews>
    <sheetView rightToLeft="1" topLeftCell="A10" zoomScaleNormal="100" zoomScaleSheetLayoutView="100" workbookViewId="0">
      <selection activeCell="B39" sqref="B39"/>
    </sheetView>
  </sheetViews>
  <sheetFormatPr defaultRowHeight="15"/>
  <cols>
    <col min="1" max="1" width="17" customWidth="1"/>
    <col min="5" max="5" width="23.42578125" customWidth="1"/>
    <col min="6" max="6" width="11.140625" customWidth="1"/>
    <col min="7" max="7" width="10.7109375" customWidth="1"/>
  </cols>
  <sheetData>
    <row r="1" spans="1:7" ht="21" customHeight="1">
      <c r="A1" s="200" t="s">
        <v>233</v>
      </c>
      <c r="B1" s="200"/>
      <c r="C1" s="200"/>
      <c r="D1" s="200"/>
      <c r="E1" s="200"/>
      <c r="F1" s="200"/>
    </row>
    <row r="2" spans="1:7" ht="48" customHeight="1">
      <c r="A2" s="174" t="s">
        <v>234</v>
      </c>
      <c r="B2" s="174"/>
      <c r="C2" s="174"/>
      <c r="D2" s="174"/>
      <c r="E2" s="174"/>
      <c r="F2" s="174"/>
      <c r="G2" s="108"/>
    </row>
    <row r="4" spans="1:7" s="109" customFormat="1" ht="30">
      <c r="A4" s="61" t="s">
        <v>31</v>
      </c>
      <c r="B4" s="61" t="s">
        <v>202</v>
      </c>
      <c r="C4" s="61" t="s">
        <v>203</v>
      </c>
      <c r="D4" s="61" t="s">
        <v>204</v>
      </c>
      <c r="E4" s="61" t="s">
        <v>205</v>
      </c>
    </row>
    <row r="5" spans="1:7" ht="15.75">
      <c r="A5" s="110" t="s">
        <v>206</v>
      </c>
      <c r="B5" s="95">
        <v>4005</v>
      </c>
      <c r="C5" s="95">
        <v>3242</v>
      </c>
      <c r="D5" s="95">
        <v>763</v>
      </c>
      <c r="E5" s="110" t="s">
        <v>39</v>
      </c>
    </row>
    <row r="6" spans="1:7">
      <c r="A6" s="111" t="s">
        <v>8</v>
      </c>
      <c r="B6" s="9">
        <v>1482</v>
      </c>
      <c r="C6" s="9">
        <v>1291</v>
      </c>
      <c r="D6" s="9">
        <v>191</v>
      </c>
      <c r="E6" s="111" t="s">
        <v>9</v>
      </c>
    </row>
    <row r="7" spans="1:7">
      <c r="A7" s="112" t="s">
        <v>10</v>
      </c>
      <c r="B7" s="9">
        <v>431</v>
      </c>
      <c r="C7" s="9">
        <v>351</v>
      </c>
      <c r="D7" s="9">
        <v>80</v>
      </c>
      <c r="E7" s="112" t="s">
        <v>11</v>
      </c>
    </row>
    <row r="8" spans="1:7">
      <c r="A8" s="112" t="s">
        <v>12</v>
      </c>
      <c r="B8" s="9">
        <v>2092</v>
      </c>
      <c r="C8" s="9">
        <v>1600</v>
      </c>
      <c r="D8" s="9">
        <v>492</v>
      </c>
      <c r="E8" s="112" t="s">
        <v>207</v>
      </c>
    </row>
    <row r="9" spans="1:7" ht="15.75">
      <c r="A9" s="110" t="s">
        <v>40</v>
      </c>
      <c r="B9" s="95">
        <v>48</v>
      </c>
      <c r="C9" s="95">
        <v>47</v>
      </c>
      <c r="D9" s="95">
        <v>1</v>
      </c>
      <c r="E9" s="110" t="s">
        <v>17</v>
      </c>
    </row>
    <row r="10" spans="1:7">
      <c r="A10" s="111" t="s">
        <v>8</v>
      </c>
      <c r="B10" s="9">
        <v>43</v>
      </c>
      <c r="C10" s="9">
        <v>42</v>
      </c>
      <c r="D10" s="9">
        <v>1</v>
      </c>
      <c r="E10" s="111" t="s">
        <v>9</v>
      </c>
    </row>
    <row r="11" spans="1:7">
      <c r="A11" s="112" t="s">
        <v>10</v>
      </c>
      <c r="B11" s="9">
        <v>3</v>
      </c>
      <c r="C11" s="9">
        <v>3</v>
      </c>
      <c r="D11" s="52"/>
      <c r="E11" s="112" t="s">
        <v>11</v>
      </c>
    </row>
    <row r="12" spans="1:7">
      <c r="A12" s="112" t="s">
        <v>12</v>
      </c>
      <c r="B12" s="9">
        <v>2</v>
      </c>
      <c r="C12" s="9">
        <v>2</v>
      </c>
      <c r="D12" s="52"/>
      <c r="E12" s="112" t="s">
        <v>207</v>
      </c>
    </row>
    <row r="13" spans="1:7" ht="15.75">
      <c r="A13" s="110" t="s">
        <v>208</v>
      </c>
      <c r="B13" s="95">
        <v>169</v>
      </c>
      <c r="C13" s="95">
        <v>129</v>
      </c>
      <c r="D13" s="95">
        <v>40</v>
      </c>
      <c r="E13" s="110" t="s">
        <v>19</v>
      </c>
    </row>
    <row r="14" spans="1:7">
      <c r="A14" s="111" t="s">
        <v>8</v>
      </c>
      <c r="B14" s="9">
        <v>80</v>
      </c>
      <c r="C14" s="9">
        <v>65</v>
      </c>
      <c r="D14" s="9">
        <v>15</v>
      </c>
      <c r="E14" s="111" t="s">
        <v>9</v>
      </c>
    </row>
    <row r="15" spans="1:7">
      <c r="A15" s="112" t="s">
        <v>10</v>
      </c>
      <c r="B15" s="9">
        <v>57</v>
      </c>
      <c r="C15" s="9">
        <v>42</v>
      </c>
      <c r="D15" s="9">
        <v>15</v>
      </c>
      <c r="E15" s="112" t="s">
        <v>11</v>
      </c>
    </row>
    <row r="16" spans="1:7">
      <c r="A16" s="112" t="s">
        <v>12</v>
      </c>
      <c r="B16" s="9">
        <v>32</v>
      </c>
      <c r="C16" s="9">
        <v>22</v>
      </c>
      <c r="D16" s="9">
        <v>10</v>
      </c>
      <c r="E16" s="112" t="s">
        <v>207</v>
      </c>
    </row>
    <row r="17" spans="1:5" ht="15.75">
      <c r="A17" s="110" t="s">
        <v>209</v>
      </c>
      <c r="B17" s="95">
        <v>3093</v>
      </c>
      <c r="C17" s="95">
        <v>1508</v>
      </c>
      <c r="D17" s="95">
        <v>1585</v>
      </c>
      <c r="E17" s="110" t="s">
        <v>210</v>
      </c>
    </row>
    <row r="18" spans="1:5">
      <c r="A18" s="111" t="s">
        <v>8</v>
      </c>
      <c r="B18" s="9">
        <v>47</v>
      </c>
      <c r="C18" s="9">
        <v>39</v>
      </c>
      <c r="D18" s="9">
        <v>8</v>
      </c>
      <c r="E18" s="111" t="s">
        <v>9</v>
      </c>
    </row>
    <row r="19" spans="1:5">
      <c r="A19" s="112" t="s">
        <v>10</v>
      </c>
      <c r="B19" s="9">
        <v>10</v>
      </c>
      <c r="C19" s="9">
        <v>8</v>
      </c>
      <c r="D19" s="9">
        <v>2</v>
      </c>
      <c r="E19" s="112" t="s">
        <v>11</v>
      </c>
    </row>
    <row r="20" spans="1:5">
      <c r="A20" s="112" t="s">
        <v>12</v>
      </c>
      <c r="B20" s="9">
        <v>3036</v>
      </c>
      <c r="C20" s="9">
        <v>1461</v>
      </c>
      <c r="D20" s="9">
        <v>1575</v>
      </c>
      <c r="E20" s="112" t="s">
        <v>207</v>
      </c>
    </row>
    <row r="21" spans="1:5">
      <c r="A21" s="113" t="s">
        <v>8</v>
      </c>
      <c r="B21" s="113">
        <f>B6+B10+B14+B18</f>
        <v>1652</v>
      </c>
      <c r="C21" s="113">
        <f t="shared" ref="C21:D21" si="0">C6+C10+C14+C18</f>
        <v>1437</v>
      </c>
      <c r="D21" s="113">
        <f t="shared" si="0"/>
        <v>215</v>
      </c>
      <c r="E21" s="113" t="s">
        <v>9</v>
      </c>
    </row>
    <row r="22" spans="1:5">
      <c r="A22" s="114" t="s">
        <v>10</v>
      </c>
      <c r="B22" s="113">
        <f t="shared" ref="B22:D23" si="1">B7+B11+B15+B19</f>
        <v>501</v>
      </c>
      <c r="C22" s="113">
        <f t="shared" si="1"/>
        <v>404</v>
      </c>
      <c r="D22" s="113">
        <f t="shared" si="1"/>
        <v>97</v>
      </c>
      <c r="E22" s="114" t="s">
        <v>11</v>
      </c>
    </row>
    <row r="23" spans="1:5">
      <c r="A23" s="114" t="s">
        <v>12</v>
      </c>
      <c r="B23" s="113">
        <f t="shared" si="1"/>
        <v>5162</v>
      </c>
      <c r="C23" s="113">
        <f t="shared" si="1"/>
        <v>3085</v>
      </c>
      <c r="D23" s="113">
        <f t="shared" si="1"/>
        <v>2077</v>
      </c>
      <c r="E23" s="114" t="s">
        <v>207</v>
      </c>
    </row>
    <row r="24" spans="1:5">
      <c r="A24" s="114" t="s">
        <v>14</v>
      </c>
      <c r="B24" s="113">
        <f>B5+B9+B13+B17</f>
        <v>7315</v>
      </c>
      <c r="C24" s="113">
        <f t="shared" ref="C24:D24" si="2">C5+C9+C13+C17</f>
        <v>4926</v>
      </c>
      <c r="D24" s="113">
        <f t="shared" si="2"/>
        <v>2389</v>
      </c>
      <c r="E24" s="67" t="s">
        <v>15</v>
      </c>
    </row>
    <row r="25" spans="1:5">
      <c r="A25" s="225" t="s">
        <v>225</v>
      </c>
      <c r="B25" s="225"/>
      <c r="C25" s="138">
        <f>C21/$B$21</f>
        <v>0.86985472154963683</v>
      </c>
      <c r="D25" s="138">
        <f>D21/$B$21</f>
        <v>0.13014527845036319</v>
      </c>
      <c r="E25" s="136" t="s">
        <v>228</v>
      </c>
    </row>
    <row r="26" spans="1:5">
      <c r="A26" s="225" t="s">
        <v>226</v>
      </c>
      <c r="B26" s="225"/>
      <c r="C26" s="138">
        <f>C22/$B$22</f>
        <v>0.80638722554890219</v>
      </c>
      <c r="D26" s="138">
        <f>D22/$B$22</f>
        <v>0.19361277445109781</v>
      </c>
      <c r="E26" s="136" t="s">
        <v>229</v>
      </c>
    </row>
    <row r="27" spans="1:5">
      <c r="A27" s="225" t="s">
        <v>231</v>
      </c>
      <c r="B27" s="225"/>
      <c r="C27" s="138">
        <f>C23/$B$23</f>
        <v>0.59763657497094147</v>
      </c>
      <c r="D27" s="138">
        <f>D23/$B$23</f>
        <v>0.40236342502905853</v>
      </c>
      <c r="E27" s="136" t="s">
        <v>232</v>
      </c>
    </row>
    <row r="28" spans="1:5">
      <c r="A28" s="225" t="s">
        <v>227</v>
      </c>
      <c r="B28" s="225"/>
      <c r="C28" s="137">
        <f>C24/B24</f>
        <v>0.67341079972658924</v>
      </c>
      <c r="D28" s="116">
        <f>D24/B24</f>
        <v>0.32658920027341082</v>
      </c>
      <c r="E28" s="115" t="s">
        <v>230</v>
      </c>
    </row>
    <row r="29" spans="1:5">
      <c r="A29" t="s">
        <v>41</v>
      </c>
      <c r="E29" t="s">
        <v>201</v>
      </c>
    </row>
  </sheetData>
  <mergeCells count="6">
    <mergeCell ref="A1:F1"/>
    <mergeCell ref="A2:F2"/>
    <mergeCell ref="A28:B28"/>
    <mergeCell ref="A25:B25"/>
    <mergeCell ref="A26:B26"/>
    <mergeCell ref="A27: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1.1.13</vt:lpstr>
      <vt:lpstr>2.1.13</vt:lpstr>
      <vt:lpstr>3.1.13</vt:lpstr>
      <vt:lpstr>4.1.13</vt:lpstr>
      <vt:lpstr>5.1.13</vt:lpstr>
      <vt:lpstr>6.1.13</vt:lpstr>
      <vt:lpstr>جدول 13. 1. 7 </vt:lpstr>
      <vt:lpstr>جدول 13. 1. 8</vt:lpstr>
      <vt:lpstr>جدول 13. 1. 9</vt:lpstr>
      <vt:lpstr>'6.1.13'!Print_Area</vt:lpstr>
      <vt:lpstr>'جدول 13. 1. 9'!Print_Area</vt:lpstr>
      <vt:lpstr>'جدول 13. 1. 7 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Buthaina Hassouneh</dc:creator>
  <cp:lastModifiedBy>Fedda Ananbeh</cp:lastModifiedBy>
  <cp:lastPrinted>2023-01-24T09:38:49Z</cp:lastPrinted>
  <dcterms:created xsi:type="dcterms:W3CDTF">2022-01-24T06:34:01Z</dcterms:created>
  <dcterms:modified xsi:type="dcterms:W3CDTF">2023-02-12T08:29:04Z</dcterms:modified>
</cp:coreProperties>
</file>