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dda\Desktop\الكتاب السنوي 2024\جاهز للنشر\"/>
    </mc:Choice>
  </mc:AlternateContent>
  <bookViews>
    <workbookView xWindow="0" yWindow="0" windowWidth="24000" windowHeight="9600" tabRatio="720" activeTab="2"/>
  </bookViews>
  <sheets>
    <sheet name="1.1.13" sheetId="1" r:id="rId1"/>
    <sheet name="2.1.13" sheetId="2" r:id="rId2"/>
    <sheet name="3.1.13" sheetId="3" r:id="rId3"/>
    <sheet name="4.1.13" sheetId="4" r:id="rId4"/>
    <sheet name="5.1.13" sheetId="5" r:id="rId5"/>
    <sheet name="6.1.13" sheetId="6" r:id="rId6"/>
    <sheet name="جدول 13. 1. 7 " sheetId="7" r:id="rId7"/>
    <sheet name="جدول 13. 1. 8" sheetId="10" r:id="rId8"/>
    <sheet name="جدول 13. 1. 9" sheetId="9" r:id="rId9"/>
    <sheet name="10.1.13" sheetId="11" r:id="rId10"/>
  </sheets>
  <definedNames>
    <definedName name="_xlnm.Print_Area" localSheetId="0">'1.1.13'!$A$1:$F$29</definedName>
    <definedName name="_xlnm.Print_Area" localSheetId="4">'5.1.13'!$A$1:$F$28</definedName>
    <definedName name="_xlnm.Print_Area" localSheetId="5">'6.1.13'!$A$1:$J$57</definedName>
    <definedName name="_xlnm.Print_Area" localSheetId="8">'جدول 13. 1. 9'!$A$1:$F$29</definedName>
    <definedName name="_xlnm.Print_Titles" localSheetId="6">'جدول 13. 1. 7 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F26" i="2" l="1"/>
  <c r="F27" i="2"/>
  <c r="F28" i="2"/>
  <c r="F30" i="2"/>
  <c r="F31" i="2"/>
  <c r="F32" i="2"/>
  <c r="E30" i="2"/>
  <c r="C22" i="5"/>
  <c r="C21" i="5"/>
  <c r="B6" i="5"/>
  <c r="B19" i="4"/>
  <c r="B18" i="4"/>
  <c r="B17" i="4"/>
  <c r="B29" i="3"/>
  <c r="B28" i="3"/>
  <c r="B27" i="3"/>
  <c r="B26" i="3"/>
  <c r="B24" i="3"/>
  <c r="B9" i="3"/>
  <c r="B6" i="3"/>
  <c r="H28" i="2"/>
  <c r="H27" i="2"/>
  <c r="H26" i="2"/>
  <c r="B28" i="2"/>
  <c r="B26" i="2"/>
  <c r="B16" i="2"/>
  <c r="B14" i="2"/>
  <c r="B13" i="2"/>
  <c r="B12" i="2"/>
  <c r="B11" i="2"/>
  <c r="B9" i="2"/>
  <c r="B8" i="2"/>
  <c r="B7" i="2"/>
  <c r="B6" i="2"/>
  <c r="B23" i="4"/>
  <c r="F26" i="4" s="1"/>
  <c r="B22" i="4"/>
  <c r="F25" i="4" s="1"/>
  <c r="B21" i="4"/>
  <c r="F24" i="4" s="1"/>
  <c r="F23" i="4"/>
  <c r="F22" i="4"/>
  <c r="F21" i="4"/>
  <c r="B7" i="4"/>
  <c r="B11" i="4"/>
  <c r="B15" i="4"/>
  <c r="F19" i="4"/>
  <c r="F11" i="4"/>
  <c r="F7" i="4"/>
  <c r="B23" i="3"/>
  <c r="B22" i="3"/>
  <c r="B21" i="3"/>
  <c r="B19" i="3"/>
  <c r="B14" i="3"/>
  <c r="F29" i="3"/>
  <c r="G26" i="3"/>
  <c r="G27" i="3"/>
  <c r="G28" i="3"/>
  <c r="F26" i="3"/>
  <c r="F27" i="3"/>
  <c r="F28" i="3"/>
  <c r="F24" i="3"/>
  <c r="E24" i="2"/>
  <c r="F24" i="2"/>
  <c r="G24" i="2"/>
  <c r="H24" i="2"/>
  <c r="D24" i="2"/>
  <c r="B24" i="2"/>
  <c r="B29" i="2" s="1"/>
  <c r="F29" i="2" l="1"/>
  <c r="F14" i="2"/>
  <c r="F9" i="2"/>
  <c r="B57" i="6"/>
  <c r="C57" i="6"/>
  <c r="D57" i="6"/>
  <c r="C24" i="2"/>
  <c r="F25" i="10" l="1"/>
  <c r="G25" i="10"/>
  <c r="H25" i="10"/>
  <c r="I25" i="10"/>
  <c r="E25" i="10"/>
  <c r="C8" i="1" l="1"/>
  <c r="C28" i="1" s="1"/>
  <c r="C13" i="1"/>
  <c r="C18" i="1"/>
  <c r="C23" i="1"/>
  <c r="C25" i="1"/>
  <c r="C26" i="1"/>
  <c r="C27" i="1"/>
  <c r="I16" i="10"/>
  <c r="I15" i="10"/>
  <c r="E17" i="10"/>
  <c r="F17" i="10"/>
  <c r="G17" i="10"/>
  <c r="H17" i="10"/>
  <c r="D17" i="10"/>
  <c r="I20" i="10"/>
  <c r="I19" i="10"/>
  <c r="I12" i="10"/>
  <c r="I11" i="10"/>
  <c r="I8" i="10"/>
  <c r="I7" i="10"/>
  <c r="E57" i="6"/>
  <c r="B58" i="6"/>
  <c r="C58" i="6"/>
  <c r="D58" i="6"/>
  <c r="E58" i="6"/>
  <c r="E19" i="4"/>
  <c r="I17" i="10" l="1"/>
  <c r="C26" i="3"/>
  <c r="D8" i="1"/>
  <c r="E8" i="1"/>
  <c r="D13" i="1"/>
  <c r="E13" i="1"/>
  <c r="D18" i="1"/>
  <c r="E18" i="1"/>
  <c r="D23" i="1"/>
  <c r="E23" i="1"/>
  <c r="E19" i="5"/>
  <c r="D19" i="5"/>
  <c r="C19" i="5"/>
  <c r="E15" i="5"/>
  <c r="D15" i="5"/>
  <c r="C15" i="5"/>
  <c r="E11" i="5"/>
  <c r="D11" i="5"/>
  <c r="C11" i="5"/>
  <c r="D7" i="5"/>
  <c r="E7" i="5"/>
  <c r="C7" i="5"/>
  <c r="D22" i="4"/>
  <c r="D21" i="4"/>
  <c r="B13" i="4"/>
  <c r="C23" i="5" l="1"/>
  <c r="B11" i="5"/>
  <c r="B7" i="5"/>
  <c r="B15" i="5"/>
  <c r="D19" i="4"/>
  <c r="G19" i="4"/>
  <c r="D7" i="4"/>
  <c r="D11" i="4"/>
  <c r="D15" i="4"/>
  <c r="E11" i="4"/>
  <c r="G11" i="4"/>
  <c r="E7" i="4"/>
  <c r="G7" i="4"/>
  <c r="C19" i="4"/>
  <c r="C11" i="4"/>
  <c r="C7" i="4"/>
  <c r="C26" i="2"/>
  <c r="B18" i="2"/>
  <c r="B17" i="2"/>
  <c r="D23" i="4" l="1"/>
  <c r="D24" i="3" l="1"/>
  <c r="E24" i="3"/>
  <c r="G24" i="3"/>
  <c r="D19" i="3"/>
  <c r="E19" i="3"/>
  <c r="G19" i="3"/>
  <c r="C19" i="3"/>
  <c r="D14" i="3"/>
  <c r="E14" i="3"/>
  <c r="G14" i="3"/>
  <c r="C14" i="3"/>
  <c r="B8" i="3"/>
  <c r="B7" i="3"/>
  <c r="D9" i="3"/>
  <c r="E9" i="3"/>
  <c r="G9" i="3"/>
  <c r="C9" i="3"/>
  <c r="C29" i="3" l="1"/>
  <c r="C21" i="9"/>
  <c r="B24" i="9"/>
  <c r="F57" i="6"/>
  <c r="G57" i="6"/>
  <c r="H57" i="6"/>
  <c r="D25" i="1"/>
  <c r="B6" i="4"/>
  <c r="B5" i="4"/>
  <c r="D19" i="2"/>
  <c r="E19" i="2"/>
  <c r="G19" i="2"/>
  <c r="H19" i="2"/>
  <c r="C19" i="2"/>
  <c r="B19" i="2" s="1"/>
  <c r="D14" i="2"/>
  <c r="E14" i="2"/>
  <c r="G14" i="2"/>
  <c r="H14" i="2"/>
  <c r="C14" i="2"/>
  <c r="D9" i="2"/>
  <c r="E9" i="2"/>
  <c r="G9" i="2"/>
  <c r="H9" i="2"/>
  <c r="C9" i="2"/>
  <c r="I57" i="6" l="1"/>
  <c r="B11" i="3"/>
  <c r="C28" i="2"/>
  <c r="C27" i="2"/>
  <c r="B13" i="1"/>
  <c r="B8" i="1"/>
  <c r="B25" i="1"/>
  <c r="H24" i="10" l="1"/>
  <c r="G24" i="10"/>
  <c r="F24" i="10"/>
  <c r="E24" i="10"/>
  <c r="D24" i="10"/>
  <c r="H23" i="10"/>
  <c r="G23" i="10"/>
  <c r="F23" i="10"/>
  <c r="E23" i="10"/>
  <c r="D23" i="10"/>
  <c r="H21" i="10"/>
  <c r="G21" i="10"/>
  <c r="F21" i="10"/>
  <c r="E21" i="10"/>
  <c r="D21" i="10"/>
  <c r="C17" i="10"/>
  <c r="H13" i="10"/>
  <c r="G13" i="10"/>
  <c r="F13" i="10"/>
  <c r="E13" i="10"/>
  <c r="D13" i="10"/>
  <c r="C13" i="10"/>
  <c r="H9" i="10"/>
  <c r="G9" i="10"/>
  <c r="F9" i="10"/>
  <c r="E9" i="10"/>
  <c r="D9" i="10"/>
  <c r="I9" i="10" s="1"/>
  <c r="I21" i="10" l="1"/>
  <c r="I13" i="10"/>
  <c r="I23" i="10"/>
  <c r="I24" i="10"/>
  <c r="D27" i="10" s="1"/>
  <c r="D25" i="10"/>
  <c r="H27" i="10" l="1"/>
  <c r="E27" i="10"/>
  <c r="F27" i="10"/>
  <c r="E28" i="10"/>
  <c r="C27" i="10"/>
  <c r="I27" i="10"/>
  <c r="I26" i="10"/>
  <c r="C26" i="10"/>
  <c r="H26" i="10"/>
  <c r="G26" i="10"/>
  <c r="F26" i="10"/>
  <c r="E26" i="10"/>
  <c r="D26" i="10"/>
  <c r="G27" i="10"/>
  <c r="G58" i="6"/>
  <c r="H58" i="6"/>
  <c r="I58" i="6"/>
  <c r="F58" i="6"/>
  <c r="C57" i="7"/>
  <c r="D57" i="7"/>
  <c r="D58" i="7" s="1"/>
  <c r="E57" i="7"/>
  <c r="F57" i="7"/>
  <c r="F58" i="7" s="1"/>
  <c r="G57" i="7"/>
  <c r="G58" i="7" s="1"/>
  <c r="B57" i="7"/>
  <c r="E58" i="7" l="1"/>
  <c r="B58" i="7"/>
  <c r="C58" i="7"/>
  <c r="H28" i="10"/>
  <c r="C28" i="10"/>
  <c r="I28" i="10"/>
  <c r="F28" i="10"/>
  <c r="G28" i="10"/>
  <c r="D28" i="10"/>
  <c r="B5" i="5"/>
  <c r="D21" i="5" l="1"/>
  <c r="E21" i="5"/>
  <c r="D22" i="5"/>
  <c r="E22" i="5"/>
  <c r="B9" i="5"/>
  <c r="D23" i="5"/>
  <c r="B14" i="4"/>
  <c r="E22" i="4"/>
  <c r="G22" i="4"/>
  <c r="E21" i="4"/>
  <c r="G21" i="4"/>
  <c r="C21" i="4"/>
  <c r="B17" i="3"/>
  <c r="B18" i="3"/>
  <c r="B16" i="3"/>
  <c r="B13" i="3"/>
  <c r="B12" i="3"/>
  <c r="F31" i="3" s="1"/>
  <c r="G26" i="2"/>
  <c r="D26" i="2"/>
  <c r="D27" i="2"/>
  <c r="G27" i="2"/>
  <c r="D28" i="2"/>
  <c r="G28" i="2"/>
  <c r="B26" i="1"/>
  <c r="D26" i="1"/>
  <c r="E26" i="1"/>
  <c r="B27" i="1"/>
  <c r="D27" i="1"/>
  <c r="E27" i="1"/>
  <c r="E25" i="1"/>
  <c r="B22" i="5" l="1"/>
  <c r="D25" i="5" s="1"/>
  <c r="C29" i="2"/>
  <c r="D28" i="1"/>
  <c r="E28" i="1"/>
  <c r="B21" i="5"/>
  <c r="E24" i="5" s="1"/>
  <c r="E23" i="5"/>
  <c r="B23" i="5" s="1"/>
  <c r="D29" i="2"/>
  <c r="G29" i="2"/>
  <c r="H29" i="2"/>
  <c r="D24" i="5" l="1"/>
  <c r="C25" i="5"/>
  <c r="C24" i="5"/>
  <c r="E25" i="5"/>
  <c r="B18" i="5"/>
  <c r="B19" i="5"/>
  <c r="B17" i="5"/>
  <c r="B14" i="5"/>
  <c r="B13" i="5"/>
  <c r="B10" i="5"/>
  <c r="B10" i="4"/>
  <c r="B9" i="4"/>
  <c r="C22" i="4"/>
  <c r="C27" i="3"/>
  <c r="D27" i="3"/>
  <c r="E27" i="3"/>
  <c r="C28" i="3"/>
  <c r="D28" i="3"/>
  <c r="E28" i="3"/>
  <c r="E29" i="3"/>
  <c r="G29" i="3"/>
  <c r="D26" i="3"/>
  <c r="E26" i="3"/>
  <c r="F32" i="3"/>
  <c r="F30" i="3"/>
  <c r="D26" i="5" l="1"/>
  <c r="F33" i="3"/>
  <c r="C26" i="5"/>
  <c r="G24" i="4"/>
  <c r="C24" i="4"/>
  <c r="E24" i="4"/>
  <c r="D24" i="4"/>
  <c r="E30" i="3"/>
  <c r="E26" i="5"/>
  <c r="C25" i="4"/>
  <c r="D29" i="3"/>
  <c r="C31" i="3"/>
  <c r="D24" i="9"/>
  <c r="C24" i="9"/>
  <c r="D23" i="9"/>
  <c r="C23" i="9"/>
  <c r="B23" i="9" s="1"/>
  <c r="D22" i="9"/>
  <c r="C22" i="9"/>
  <c r="B22" i="9" s="1"/>
  <c r="D21" i="9"/>
  <c r="B18" i="1"/>
  <c r="B21" i="9" l="1"/>
  <c r="C25" i="9" s="1"/>
  <c r="G25" i="4"/>
  <c r="E25" i="4"/>
  <c r="D25" i="4"/>
  <c r="G30" i="3"/>
  <c r="C30" i="3"/>
  <c r="D30" i="3"/>
  <c r="G31" i="3"/>
  <c r="D31" i="3"/>
  <c r="E31" i="3"/>
  <c r="G32" i="3"/>
  <c r="E32" i="3"/>
  <c r="D32" i="3"/>
  <c r="C32" i="3"/>
  <c r="B28" i="1"/>
  <c r="D26" i="9"/>
  <c r="C27" i="9"/>
  <c r="C26" i="9"/>
  <c r="D27" i="9"/>
  <c r="C28" i="9"/>
  <c r="D28" i="9"/>
  <c r="D25" i="9" l="1"/>
  <c r="G33" i="3"/>
  <c r="D33" i="3"/>
  <c r="E33" i="3"/>
  <c r="C33" i="3"/>
  <c r="G23" i="4"/>
  <c r="E23" i="4"/>
  <c r="C23" i="4"/>
  <c r="D26" i="4" l="1"/>
  <c r="C26" i="4" l="1"/>
  <c r="G26" i="4"/>
  <c r="E26" i="4"/>
  <c r="F33" i="2" l="1"/>
  <c r="E29" i="2"/>
  <c r="E28" i="2"/>
  <c r="E26" i="2"/>
  <c r="E27" i="2"/>
  <c r="B22" i="2"/>
  <c r="B27" i="2" s="1"/>
  <c r="B21" i="2"/>
  <c r="C32" i="2" l="1"/>
  <c r="G30" i="2"/>
  <c r="D31" i="2"/>
  <c r="E32" i="2"/>
  <c r="H31" i="2"/>
  <c r="C31" i="2"/>
  <c r="E31" i="2"/>
  <c r="C30" i="2"/>
  <c r="E33" i="2"/>
  <c r="D30" i="2"/>
  <c r="G31" i="2"/>
  <c r="C33" i="2"/>
  <c r="G33" i="2"/>
  <c r="H33" i="2"/>
  <c r="D33" i="2"/>
  <c r="H30" i="2"/>
  <c r="H32" i="2"/>
  <c r="G32" i="2"/>
  <c r="D32" i="2"/>
</calcChain>
</file>

<file path=xl/sharedStrings.xml><?xml version="1.0" encoding="utf-8"?>
<sst xmlns="http://schemas.openxmlformats.org/spreadsheetml/2006/main" count="704" uniqueCount="276">
  <si>
    <t>السلطة المشرفة والجنس</t>
  </si>
  <si>
    <t xml:space="preserve">عدد المدارس No.of Schools
</t>
  </si>
  <si>
    <t>عدد الشعب
No. of Class units</t>
  </si>
  <si>
    <t>عدد الطلبة
No. of Students</t>
  </si>
  <si>
    <t>عدد المعلمين
No. of Teachers</t>
  </si>
  <si>
    <t>Authority of supervision and Sex</t>
  </si>
  <si>
    <t>وزارة التربية والتعليم</t>
  </si>
  <si>
    <t>Minisitry of Eduction</t>
  </si>
  <si>
    <t>ذكر</t>
  </si>
  <si>
    <t>Male</t>
  </si>
  <si>
    <t>أنثى</t>
  </si>
  <si>
    <t>Female</t>
  </si>
  <si>
    <t>مختلطة</t>
  </si>
  <si>
    <t>Co-eduction</t>
  </si>
  <si>
    <t>المجموع</t>
  </si>
  <si>
    <t>Total</t>
  </si>
  <si>
    <t>حكومية أخرى</t>
  </si>
  <si>
    <t>Other Government</t>
  </si>
  <si>
    <t>وكالة الغوث</t>
  </si>
  <si>
    <t>UNRWA</t>
  </si>
  <si>
    <t>التعليم الخاص</t>
  </si>
  <si>
    <t>Private Education</t>
  </si>
  <si>
    <t>عدد المدارس 
No. of Schools</t>
  </si>
  <si>
    <t>المرحلة التعليمية    Educational Stage</t>
  </si>
  <si>
    <t>الروضة
Kindergarten</t>
  </si>
  <si>
    <t>الأساسي
Basic</t>
  </si>
  <si>
    <t>الثانوي الأكاديمي
Academic Secondary</t>
  </si>
  <si>
    <t>الثانوي المهني
Vocational Secondary</t>
  </si>
  <si>
    <t xml:space="preserve">الثانوي الشامل
Comprehensive secondary </t>
  </si>
  <si>
    <t xml:space="preserve">عدد الشعب
No. of Class units </t>
  </si>
  <si>
    <t>المرحلة التعليمية Educational Stage</t>
  </si>
  <si>
    <t>الجهة المشرفة والجنس</t>
  </si>
  <si>
    <t>عدد الطلبة 
NO. of Students</t>
  </si>
  <si>
    <t>المرحلة التعليمية                             Educational Stage</t>
  </si>
  <si>
    <t>authority of supervisiion and sex</t>
  </si>
  <si>
    <t>روضة 
Kindergarten</t>
  </si>
  <si>
    <t>الأساسي 
Basic</t>
  </si>
  <si>
    <t>الثانوي الأكاديمي
Academic Secondery</t>
  </si>
  <si>
    <t>الثانوي المهني 
Vocational Secondary</t>
  </si>
  <si>
    <t>Ministry of Education</t>
  </si>
  <si>
    <t xml:space="preserve">حكومية أخرى </t>
  </si>
  <si>
    <t>المصدر: وزارة التربية والتعليم</t>
  </si>
  <si>
    <t>Source: Ministry of Education</t>
  </si>
  <si>
    <t>عدد المعلمين
NO. of Teachers</t>
  </si>
  <si>
    <t xml:space="preserve">المحافظة والمديرية </t>
  </si>
  <si>
    <t>المدارس                      School</t>
  </si>
  <si>
    <t>Clas Units                           الشعب</t>
  </si>
  <si>
    <t>Governorate  and  Directorate</t>
  </si>
  <si>
    <t xml:space="preserve">ذكر </t>
  </si>
  <si>
    <t xml:space="preserve">مختلطة </t>
  </si>
  <si>
    <t xml:space="preserve"> </t>
  </si>
  <si>
    <t>male</t>
  </si>
  <si>
    <t xml:space="preserve">Female </t>
  </si>
  <si>
    <t>Co- edu</t>
  </si>
  <si>
    <t>العاصمة</t>
  </si>
  <si>
    <t>Amman</t>
  </si>
  <si>
    <t>قصبة عمان</t>
  </si>
  <si>
    <t>Amman Qasbah</t>
  </si>
  <si>
    <t>الجامعة</t>
  </si>
  <si>
    <t>Aljamaah</t>
  </si>
  <si>
    <t>سحاب</t>
  </si>
  <si>
    <t>Sahab</t>
  </si>
  <si>
    <t>القويسمة</t>
  </si>
  <si>
    <t>AL_qwesmeh</t>
  </si>
  <si>
    <t>ماركا</t>
  </si>
  <si>
    <t>Marka</t>
  </si>
  <si>
    <t>وادي السير</t>
  </si>
  <si>
    <t>Wadi Alseer</t>
  </si>
  <si>
    <t>ناعور</t>
  </si>
  <si>
    <t>Naaor</t>
  </si>
  <si>
    <t>البادية الوسطى / الموقر</t>
  </si>
  <si>
    <t>Badiyyeh Wosta / Mwagar</t>
  </si>
  <si>
    <t>البادية الوسطى / الجيزة</t>
  </si>
  <si>
    <t>Badiyyeh Wosta /Jezah</t>
  </si>
  <si>
    <t>البلقاء</t>
  </si>
  <si>
    <t>Balqa</t>
  </si>
  <si>
    <t>قصبة السلط</t>
  </si>
  <si>
    <t>Salt Qasbah</t>
  </si>
  <si>
    <t>دير علا</t>
  </si>
  <si>
    <t>Dair Alla</t>
  </si>
  <si>
    <t>الشونة الجنوبية</t>
  </si>
  <si>
    <t>Shoonah Janoobiyyeh</t>
  </si>
  <si>
    <t>عين الباشا</t>
  </si>
  <si>
    <t>Ein Albasha</t>
  </si>
  <si>
    <t>الزرقاء</t>
  </si>
  <si>
    <t>Zarqa</t>
  </si>
  <si>
    <t>الزرقاء الأولى</t>
  </si>
  <si>
    <t>Zarqa 1</t>
  </si>
  <si>
    <t>الزرقاء الثانية</t>
  </si>
  <si>
    <t>Zarqa 2</t>
  </si>
  <si>
    <t>الرصيفة</t>
  </si>
  <si>
    <t>Ruseifa</t>
  </si>
  <si>
    <t>مأدبا</t>
  </si>
  <si>
    <t>Madaba</t>
  </si>
  <si>
    <t>قصبة مأدبا</t>
  </si>
  <si>
    <t>Madaba Qasbah</t>
  </si>
  <si>
    <t>لواء ذيبان</t>
  </si>
  <si>
    <t>Dieban District</t>
  </si>
  <si>
    <t>اربد</t>
  </si>
  <si>
    <t>Irbid</t>
  </si>
  <si>
    <t>قصبة اربد</t>
  </si>
  <si>
    <t>Irbid  Qasbah</t>
  </si>
  <si>
    <t>بني عبيد</t>
  </si>
  <si>
    <t>Bani Obaid</t>
  </si>
  <si>
    <t>المزار الشمالي</t>
  </si>
  <si>
    <t>North Mazar</t>
  </si>
  <si>
    <t>لوائي الطيبة والوسطية</t>
  </si>
  <si>
    <t>Al-taibah &amp; Al -wasteiah</t>
  </si>
  <si>
    <t>الكورة</t>
  </si>
  <si>
    <t>Koorah</t>
  </si>
  <si>
    <t>بني كنانة</t>
  </si>
  <si>
    <t>Bani Kenanah</t>
  </si>
  <si>
    <t>الأغوار الشمالية</t>
  </si>
  <si>
    <t>Aghwar Shamaliyyeh</t>
  </si>
  <si>
    <t>الرمثا</t>
  </si>
  <si>
    <t>Ramtha</t>
  </si>
  <si>
    <t>المفرق</t>
  </si>
  <si>
    <t>Mafraq</t>
  </si>
  <si>
    <t>قصبة المفرق</t>
  </si>
  <si>
    <t>Mafraq Qasbah</t>
  </si>
  <si>
    <t>البادية الشمالية الشرقية</t>
  </si>
  <si>
    <t>Badyah Shamaliyyeh .E</t>
  </si>
  <si>
    <t>البادية الشمالية الغربية</t>
  </si>
  <si>
    <t xml:space="preserve">Badyah Shamaliyyeh .W </t>
  </si>
  <si>
    <t>جرش</t>
  </si>
  <si>
    <t>Jarash</t>
  </si>
  <si>
    <t>عجلون</t>
  </si>
  <si>
    <t>Ajlun</t>
  </si>
  <si>
    <t>الكرك</t>
  </si>
  <si>
    <t>Karak</t>
  </si>
  <si>
    <t>قصبة الكرك</t>
  </si>
  <si>
    <t>Karak qasbah</t>
  </si>
  <si>
    <t>المزار الجنوبي</t>
  </si>
  <si>
    <t>Mazar Janoobi</t>
  </si>
  <si>
    <t>القصر</t>
  </si>
  <si>
    <t>Qasr</t>
  </si>
  <si>
    <t>الأغوار الجنوبية</t>
  </si>
  <si>
    <t>Aghwar Janoobiyyeh</t>
  </si>
  <si>
    <t>الطفيلة</t>
  </si>
  <si>
    <t>Tafiela</t>
  </si>
  <si>
    <t>لواء بصيرا</t>
  </si>
  <si>
    <t>Bsaira</t>
  </si>
  <si>
    <t xml:space="preserve">معان </t>
  </si>
  <si>
    <t>Ma'an</t>
  </si>
  <si>
    <t>البادية الجنوبية</t>
  </si>
  <si>
    <t>South Badia</t>
  </si>
  <si>
    <t>البترا</t>
  </si>
  <si>
    <t>Petra</t>
  </si>
  <si>
    <t>الشوبك</t>
  </si>
  <si>
    <t>Shobak</t>
  </si>
  <si>
    <t>العقبة</t>
  </si>
  <si>
    <t>Aqaba</t>
  </si>
  <si>
    <t>Total %</t>
  </si>
  <si>
    <t>المحافظة و المديرية</t>
  </si>
  <si>
    <t>الطلبة Students</t>
  </si>
  <si>
    <t>المعلمون Teachers</t>
  </si>
  <si>
    <t>Governorate and Directorate</t>
  </si>
  <si>
    <t>ذكر
Male</t>
  </si>
  <si>
    <t>أنثى
Female</t>
  </si>
  <si>
    <t>المجموع
Total</t>
  </si>
  <si>
    <t>العاصمة Amman</t>
  </si>
  <si>
    <t>Al_qwesmeh</t>
  </si>
  <si>
    <t>Badiyyeh Wosta/ Mwagar</t>
  </si>
  <si>
    <t>Badiyyeh Wosta/ Jezah</t>
  </si>
  <si>
    <t>البلقاء Balqa</t>
  </si>
  <si>
    <t>Salt Qasabah</t>
  </si>
  <si>
    <t>الزرقاء Zarqa</t>
  </si>
  <si>
    <t>Zaraq 1</t>
  </si>
  <si>
    <t>Zaraq 2</t>
  </si>
  <si>
    <t>مأدبا Madab</t>
  </si>
  <si>
    <t>قصبة مادبا</t>
  </si>
  <si>
    <t>Madaba Qasabah</t>
  </si>
  <si>
    <t>اربد Irbid</t>
  </si>
  <si>
    <t>Irbid Qasabah</t>
  </si>
  <si>
    <t>Al-taibah &amp; Al-wasteiah</t>
  </si>
  <si>
    <t>المفرق Mafraq</t>
  </si>
  <si>
    <t>Mafraq Qasabah</t>
  </si>
  <si>
    <t>البادية الشمالية ش</t>
  </si>
  <si>
    <t>البادية الشمالية غ</t>
  </si>
  <si>
    <t>Badyah Shamaliyyeh .W</t>
  </si>
  <si>
    <t>جرش Jarash</t>
  </si>
  <si>
    <t>عجلون Ajlun</t>
  </si>
  <si>
    <t>الكرك Karak</t>
  </si>
  <si>
    <t>Karak Qasabah</t>
  </si>
  <si>
    <t>الطفيلة Tafiela</t>
  </si>
  <si>
    <t>معان Ma'an</t>
  </si>
  <si>
    <t>معان</t>
  </si>
  <si>
    <t>العقبة Aqaba</t>
  </si>
  <si>
    <t>%</t>
  </si>
  <si>
    <t>Educational Level</t>
  </si>
  <si>
    <t>Authority of Supervision and Sex</t>
  </si>
  <si>
    <t>ثانوي
Secondary</t>
  </si>
  <si>
    <t>دبلوم متوسط
Intermediate Diploma</t>
  </si>
  <si>
    <t>بكالوريوس
B.A</t>
  </si>
  <si>
    <t>دبلوم عالي 
Higher Diploma</t>
  </si>
  <si>
    <t>ماجستير
M.A</t>
  </si>
  <si>
    <t>دكتوراة
Ph.D</t>
  </si>
  <si>
    <t xml:space="preserve">وزارة التربية والتعليم  </t>
  </si>
  <si>
    <t>انثى</t>
  </si>
  <si>
    <t>حكومية اخرى</t>
  </si>
  <si>
    <t xml:space="preserve">Source: Ministry of Education </t>
  </si>
  <si>
    <t>المدارس
Schools</t>
  </si>
  <si>
    <t>ملك
Owned</t>
  </si>
  <si>
    <t>مستأجر
Rented</t>
  </si>
  <si>
    <t>Authority of Supervision &amp; Sex</t>
  </si>
  <si>
    <t xml:space="preserve">وزارة التربية والتعليم </t>
  </si>
  <si>
    <t>Co-education</t>
  </si>
  <si>
    <t xml:space="preserve">وكالة الغوث </t>
  </si>
  <si>
    <t xml:space="preserve">التعليم الخاص </t>
  </si>
  <si>
    <t>Privet Education</t>
  </si>
  <si>
    <t>%ذكر</t>
  </si>
  <si>
    <t>انثى%</t>
  </si>
  <si>
    <t>المجموع%</t>
  </si>
  <si>
    <t>Male%</t>
  </si>
  <si>
    <t>Female%</t>
  </si>
  <si>
    <t>Total%</t>
  </si>
  <si>
    <t>مختلطة%</t>
  </si>
  <si>
    <t>Co-education%</t>
  </si>
  <si>
    <t>ذكر%</t>
  </si>
  <si>
    <t>أنثى%</t>
  </si>
  <si>
    <t>Co-eduction%</t>
  </si>
  <si>
    <t xml:space="preserve">  الصف              </t>
  </si>
  <si>
    <t xml:space="preserve">  Grade</t>
  </si>
  <si>
    <t xml:space="preserve"> المتسربين *</t>
  </si>
  <si>
    <t xml:space="preserve">Dropout </t>
  </si>
  <si>
    <t xml:space="preserve">ذكور  M   </t>
  </si>
  <si>
    <t xml:space="preserve">اناث   F   </t>
  </si>
  <si>
    <t>المجموع T</t>
  </si>
  <si>
    <t xml:space="preserve">اول  </t>
  </si>
  <si>
    <t xml:space="preserve"> 1st </t>
  </si>
  <si>
    <t xml:space="preserve">ثاني </t>
  </si>
  <si>
    <t xml:space="preserve"> 2nd</t>
  </si>
  <si>
    <t xml:space="preserve">ثالث  </t>
  </si>
  <si>
    <t xml:space="preserve"> 3rd </t>
  </si>
  <si>
    <t xml:space="preserve">رابع  </t>
  </si>
  <si>
    <t xml:space="preserve"> 4th </t>
  </si>
  <si>
    <t xml:space="preserve">خامس </t>
  </si>
  <si>
    <t xml:space="preserve"> 5th</t>
  </si>
  <si>
    <t xml:space="preserve">سادس </t>
  </si>
  <si>
    <t xml:space="preserve"> 6th</t>
  </si>
  <si>
    <t xml:space="preserve">سابع </t>
  </si>
  <si>
    <t xml:space="preserve"> 7th</t>
  </si>
  <si>
    <t xml:space="preserve">ثامن </t>
  </si>
  <si>
    <t xml:space="preserve"> 8th</t>
  </si>
  <si>
    <t xml:space="preserve">تاسع </t>
  </si>
  <si>
    <t xml:space="preserve"> 9th</t>
  </si>
  <si>
    <t xml:space="preserve">عاشر </t>
  </si>
  <si>
    <t xml:space="preserve"> 10th</t>
  </si>
  <si>
    <t xml:space="preserve">مجموع الاساسي </t>
  </si>
  <si>
    <t xml:space="preserve">  Total Basic</t>
  </si>
  <si>
    <t>المصدر : وزارة التربية والتعليم</t>
  </si>
  <si>
    <t>توزيع الطلبة المعيدين والمتسربين حسب الصف والجنس للعام 2023-2024</t>
  </si>
  <si>
    <t>Repeaters</t>
  </si>
  <si>
    <t>Distribution of  Repeaters &amp; Dropout by Grade &amp; Gender for The Year 2023-2024</t>
  </si>
  <si>
    <t>جدول 1.1.13 عدد المدارس والشعب والطلبة والمعلمين حسب السلطة المشرفة والجنس 2023-2024</t>
  </si>
  <si>
    <t>Table 13.1.1 Number of schools,Class Units, Studens and teachers by Authority of supervision And Sex 2023-2024</t>
  </si>
  <si>
    <t>Table 13.1.2 Number of Schools by Authority of Supervision Eductional Satge and Sex 2023-2024</t>
  </si>
  <si>
    <t>جدول 2.1.13عدد المدارس  حسب السلطة المشرفة والمرحلة التعليمية والجنس2023-2024</t>
  </si>
  <si>
    <t>جدول 3.1.13 عدد الشعب حسب السلطة المشرفة والمرحلة التعليمية والجنس 2023-2024</t>
  </si>
  <si>
    <t>Table 13.1.3 Number of class Units by Authority of Supervision, Educational stage  and Sex 2023-2024</t>
  </si>
  <si>
    <t xml:space="preserve"> 4.1.13عدد الطلبة حسب الجهة المشرفة والمرحلة التعليمية والجنس، 2023-2024
Table 13.1.4  Number of Students by Authority of Supervision, Education Stage and Sex, 2023-2024</t>
  </si>
  <si>
    <t xml:space="preserve"> 5.1.13عدد المعلمين حسب الجهة المشرفة والمرحلة التعليمية والجنس،  2023-2024
Table 13.1.5  Number of Teachers by Authority of Supervision, Education Stage and Sex, 2023-2024</t>
  </si>
  <si>
    <t>المعيدين</t>
  </si>
  <si>
    <t xml:space="preserve">ذكر M   </t>
  </si>
  <si>
    <t xml:space="preserve">انثى F </t>
  </si>
  <si>
    <t>جدول 13. 1. 6 عدد المدارس والشعب حسب المحافظة والمديرية والجنس ، 2023 -2024</t>
  </si>
  <si>
    <t>Table 13 . 1 . 6 Number of Schools and Class Units by Governorate , Directorate and Sex , 2023 / 2024</t>
  </si>
  <si>
    <t>جدول 13. 1. 7 عدد الطلبة و المعلمين حسب المحافظة و المديرية و الجنس 2023 -20234</t>
  </si>
  <si>
    <t>Table 13.1.7 Number of Students &amp; Teachers by Governorate, Directorate &amp; Sex 2023/2024</t>
  </si>
  <si>
    <t>Table 13.1.8 Number of Teachers by Authority of Supervision, Educational Level &amp; Sex, 2023/ 2024</t>
  </si>
  <si>
    <t>جدول 13. 1. 8 عدد المعلمين حسب الجهة المشرفة و المستوى التعليمي و الجنس، 2023 -2024</t>
  </si>
  <si>
    <t>جدول 13. 1. 9 عدد المدارس حسب الجهة المشرفة وملكية البناء وجنس الطلبة 2023 -2024</t>
  </si>
  <si>
    <t>Table 13.1.9 Number of Schools by Authority of Supervision, Ownership of Buliding &amp; Sex of Students, 2023/2024</t>
  </si>
  <si>
    <t>الثانوي النظام الدولي
International system  Secondary</t>
  </si>
  <si>
    <t>الثانوي النظام الدولي
International system Secondary</t>
  </si>
  <si>
    <t>الثانوي الأكاديمي والمهني والنظام الدولي
Academic &amp; Vocational&amp;International system Secondery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</si>
</sst>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1"/>
      <name val="Arabic Transparent"/>
      <charset val="178"/>
    </font>
    <font>
      <sz val="11"/>
      <name val="Calibri"/>
      <family val="2"/>
      <scheme val="minor"/>
    </font>
    <font>
      <i/>
      <sz val="8"/>
      <name val="Arabic Transparent"/>
      <charset val="178"/>
    </font>
    <font>
      <i/>
      <sz val="8"/>
      <name val="Times New Roman"/>
      <family val="1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auto="1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695B2"/>
      </left>
      <right style="medium">
        <color rgb="FF0695B2"/>
      </right>
      <top style="medium">
        <color rgb="FF0695B2"/>
      </top>
      <bottom style="medium">
        <color rgb="FF0695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0" fillId="0" borderId="0"/>
  </cellStyleXfs>
  <cellXfs count="241">
    <xf numFmtId="0" fontId="0" fillId="0" borderId="0" xfId="0"/>
    <xf numFmtId="0" fontId="3" fillId="0" borderId="0" xfId="2"/>
    <xf numFmtId="0" fontId="3" fillId="0" borderId="0" xfId="2" applyAlignment="1">
      <alignment wrapText="1"/>
    </xf>
    <xf numFmtId="0" fontId="5" fillId="2" borderId="2" xfId="2" applyFont="1" applyFill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6" fillId="2" borderId="2" xfId="2" applyFont="1" applyFill="1" applyBorder="1"/>
    <xf numFmtId="0" fontId="3" fillId="2" borderId="2" xfId="2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2" applyFill="1" applyBorder="1"/>
    <xf numFmtId="1" fontId="3" fillId="3" borderId="2" xfId="2" applyNumberFormat="1" applyFill="1" applyBorder="1" applyAlignment="1">
      <alignment horizontal="center" vertical="center" wrapText="1"/>
    </xf>
    <xf numFmtId="1" fontId="6" fillId="2" borderId="2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1" fontId="3" fillId="0" borderId="2" xfId="2" applyNumberFormat="1" applyBorder="1" applyAlignment="1">
      <alignment horizontal="center" vertical="center"/>
    </xf>
    <xf numFmtId="0" fontId="3" fillId="2" borderId="2" xfId="2" applyFill="1" applyBorder="1" applyAlignment="1">
      <alignment horizontal="center"/>
    </xf>
    <xf numFmtId="1" fontId="3" fillId="0" borderId="0" xfId="2" applyNumberFormat="1"/>
    <xf numFmtId="1" fontId="6" fillId="2" borderId="2" xfId="2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/>
    </xf>
    <xf numFmtId="0" fontId="3" fillId="0" borderId="0" xfId="2" applyAlignment="1">
      <alignment horizontal="center"/>
    </xf>
    <xf numFmtId="1" fontId="3" fillId="0" borderId="0" xfId="2" applyNumberFormat="1" applyAlignment="1">
      <alignment horizontal="center"/>
    </xf>
    <xf numFmtId="0" fontId="6" fillId="4" borderId="6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0" xfId="0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3" xfId="0" applyFont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0" fillId="3" borderId="0" xfId="0" applyFill="1"/>
    <xf numFmtId="0" fontId="9" fillId="0" borderId="0" xfId="0" applyFont="1" applyAlignment="1">
      <alignment wrapText="1"/>
    </xf>
    <xf numFmtId="0" fontId="9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7" fillId="2" borderId="38" xfId="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7" fillId="2" borderId="5" xfId="3" applyNumberFormat="1" applyFont="1" applyFill="1" applyBorder="1" applyAlignment="1">
      <alignment horizontal="center" vertical="center" wrapText="1"/>
    </xf>
    <xf numFmtId="1" fontId="7" fillId="2" borderId="5" xfId="3" applyNumberFormat="1" applyFont="1" applyFill="1" applyBorder="1" applyAlignment="1">
      <alignment horizontal="center" vertical="center" wrapText="1" readingOrder="1"/>
    </xf>
    <xf numFmtId="0" fontId="3" fillId="0" borderId="0" xfId="0" applyFont="1"/>
    <xf numFmtId="1" fontId="11" fillId="0" borderId="2" xfId="3" applyNumberFormat="1" applyFont="1" applyBorder="1" applyAlignment="1">
      <alignment horizontal="center"/>
    </xf>
    <xf numFmtId="1" fontId="11" fillId="0" borderId="2" xfId="3" applyNumberFormat="1" applyFont="1" applyBorder="1" applyAlignment="1">
      <alignment horizontal="center" readingOrder="1"/>
    </xf>
    <xf numFmtId="1" fontId="7" fillId="2" borderId="2" xfId="3" applyNumberFormat="1" applyFont="1" applyFill="1" applyBorder="1" applyAlignment="1">
      <alignment horizontal="center" vertical="center"/>
    </xf>
    <xf numFmtId="0" fontId="12" fillId="0" borderId="0" xfId="3" applyFont="1"/>
    <xf numFmtId="1" fontId="10" fillId="0" borderId="0" xfId="3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4" borderId="2" xfId="0" applyFont="1" applyFill="1" applyBorder="1"/>
    <xf numFmtId="0" fontId="0" fillId="0" borderId="5" xfId="0" applyBorder="1" applyAlignment="1">
      <alignment horizontal="center"/>
    </xf>
    <xf numFmtId="0" fontId="0" fillId="0" borderId="38" xfId="0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0" borderId="2" xfId="3" applyFont="1" applyBorder="1" applyAlignment="1">
      <alignment horizontal="center"/>
    </xf>
    <xf numFmtId="0" fontId="7" fillId="4" borderId="2" xfId="3" quotePrefix="1" applyFont="1" applyFill="1" applyBorder="1" applyAlignment="1">
      <alignment horizontal="center"/>
    </xf>
    <xf numFmtId="0" fontId="7" fillId="4" borderId="2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9" fontId="0" fillId="0" borderId="0" xfId="1" applyFont="1"/>
    <xf numFmtId="164" fontId="0" fillId="0" borderId="0" xfId="1" applyNumberFormat="1" applyFont="1"/>
    <xf numFmtId="1" fontId="7" fillId="2" borderId="5" xfId="3" applyNumberFormat="1" applyFont="1" applyFill="1" applyBorder="1" applyAlignment="1">
      <alignment horizontal="center"/>
    </xf>
    <xf numFmtId="1" fontId="7" fillId="2" borderId="5" xfId="3" applyNumberFormat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/>
    </xf>
    <xf numFmtId="0" fontId="7" fillId="2" borderId="42" xfId="3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2" borderId="42" xfId="0" applyFill="1" applyBorder="1" applyAlignment="1">
      <alignment horizontal="center"/>
    </xf>
    <xf numFmtId="10" fontId="7" fillId="2" borderId="42" xfId="1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10" fontId="0" fillId="2" borderId="48" xfId="1" applyNumberFormat="1" applyFont="1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0" borderId="0" xfId="0" applyNumberFormat="1"/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5" fillId="0" borderId="0" xfId="0" applyFont="1"/>
    <xf numFmtId="0" fontId="0" fillId="0" borderId="0" xfId="0" applyBorder="1"/>
    <xf numFmtId="0" fontId="5" fillId="5" borderId="46" xfId="0" applyFont="1" applyFill="1" applyBorder="1" applyAlignment="1">
      <alignment horizontal="center" vertical="center" wrapText="1"/>
    </xf>
    <xf numFmtId="10" fontId="6" fillId="2" borderId="2" xfId="1" applyNumberFormat="1" applyFont="1" applyFill="1" applyBorder="1" applyAlignment="1">
      <alignment horizontal="center" vertical="center" wrapText="1"/>
    </xf>
    <xf numFmtId="10" fontId="6" fillId="2" borderId="2" xfId="1" applyNumberFormat="1" applyFont="1" applyFill="1" applyBorder="1" applyAlignment="1">
      <alignment horizontal="center" vertical="center"/>
    </xf>
    <xf numFmtId="10" fontId="0" fillId="2" borderId="42" xfId="1" applyNumberFormat="1" applyFont="1" applyFill="1" applyBorder="1" applyAlignment="1">
      <alignment horizontal="center"/>
    </xf>
    <xf numFmtId="10" fontId="5" fillId="4" borderId="2" xfId="1" applyNumberFormat="1" applyFont="1" applyFill="1" applyBorder="1" applyAlignment="1">
      <alignment horizontal="center" vertical="center"/>
    </xf>
    <xf numFmtId="10" fontId="6" fillId="4" borderId="8" xfId="1" applyNumberFormat="1" applyFont="1" applyFill="1" applyBorder="1" applyAlignment="1">
      <alignment horizontal="center"/>
    </xf>
    <xf numFmtId="10" fontId="6" fillId="4" borderId="2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 applyAlignment="1"/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3" fillId="0" borderId="4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3" fillId="4" borderId="4" xfId="2" applyFill="1" applyBorder="1" applyAlignment="1">
      <alignment horizontal="center" vertical="center"/>
    </xf>
    <xf numFmtId="0" fontId="3" fillId="4" borderId="7" xfId="2" applyFill="1" applyBorder="1" applyAlignment="1">
      <alignment horizontal="center" vertical="center"/>
    </xf>
    <xf numFmtId="0" fontId="3" fillId="4" borderId="8" xfId="2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" fontId="11" fillId="4" borderId="4" xfId="3" applyNumberFormat="1" applyFont="1" applyFill="1" applyBorder="1" applyAlignment="1">
      <alignment horizontal="center"/>
    </xf>
    <xf numFmtId="1" fontId="11" fillId="4" borderId="7" xfId="3" applyNumberFormat="1" applyFont="1" applyFill="1" applyBorder="1" applyAlignment="1">
      <alignment horizontal="center"/>
    </xf>
    <xf numFmtId="1" fontId="11" fillId="4" borderId="8" xfId="3" applyNumberFormat="1" applyFont="1" applyFill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13" fillId="0" borderId="0" xfId="3" quotePrefix="1" applyFont="1" applyAlignment="1">
      <alignment horizontal="left"/>
    </xf>
    <xf numFmtId="0" fontId="7" fillId="2" borderId="2" xfId="3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40" xfId="3" applyFont="1" applyFill="1" applyBorder="1" applyAlignment="1">
      <alignment horizontal="center"/>
    </xf>
    <xf numFmtId="1" fontId="11" fillId="2" borderId="4" xfId="3" applyNumberFormat="1" applyFont="1" applyFill="1" applyBorder="1" applyAlignment="1">
      <alignment horizontal="center"/>
    </xf>
    <xf numFmtId="1" fontId="11" fillId="2" borderId="7" xfId="3" applyNumberFormat="1" applyFont="1" applyFill="1" applyBorder="1" applyAlignment="1">
      <alignment horizontal="center"/>
    </xf>
    <xf numFmtId="1" fontId="11" fillId="2" borderId="8" xfId="3" applyNumberFormat="1" applyFont="1" applyFill="1" applyBorder="1" applyAlignment="1">
      <alignment horizontal="center"/>
    </xf>
    <xf numFmtId="0" fontId="7" fillId="4" borderId="2" xfId="3" quotePrefix="1" applyFont="1" applyFill="1" applyBorder="1" applyAlignment="1">
      <alignment horizontal="center"/>
    </xf>
    <xf numFmtId="0" fontId="7" fillId="4" borderId="2" xfId="3" applyFont="1" applyFill="1" applyBorder="1" applyAlignment="1">
      <alignment horizontal="center"/>
    </xf>
    <xf numFmtId="0" fontId="7" fillId="2" borderId="36" xfId="3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2" borderId="34" xfId="3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1" fontId="7" fillId="2" borderId="22" xfId="3" applyNumberFormat="1" applyFont="1" applyFill="1" applyBorder="1" applyAlignment="1">
      <alignment horizontal="center" vertical="center" wrapText="1" readingOrder="1"/>
    </xf>
    <xf numFmtId="1" fontId="6" fillId="2" borderId="22" xfId="0" applyNumberFormat="1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 wrapText="1"/>
    </xf>
    <xf numFmtId="0" fontId="7" fillId="2" borderId="2" xfId="3" quotePrefix="1" applyFont="1" applyFill="1" applyBorder="1" applyAlignment="1">
      <alignment horizontal="center" vertical="center" wrapText="1" readingOrder="1"/>
    </xf>
    <xf numFmtId="0" fontId="6" fillId="4" borderId="42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5" borderId="46" xfId="0" applyFont="1" applyFill="1" applyBorder="1" applyAlignment="1">
      <alignment horizontal="center" vertical="center" wrapText="1"/>
    </xf>
  </cellXfs>
  <cellStyles count="4">
    <cellStyle name="Normal" xfId="0" builtinId="0"/>
    <cellStyle name="Normal 3" xfId="2"/>
    <cellStyle name="Normal_التعليم الأساسي والثانوي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30"/>
  <sheetViews>
    <sheetView rightToLeft="1" view="pageBreakPreview" zoomScale="92" zoomScaleNormal="90" zoomScaleSheetLayoutView="92" workbookViewId="0">
      <selection activeCell="E8" sqref="C8:E8"/>
    </sheetView>
  </sheetViews>
  <sheetFormatPr defaultColWidth="9.140625" defaultRowHeight="15" x14ac:dyDescent="0.25"/>
  <cols>
    <col min="1" max="1" width="25.42578125" style="1" bestFit="1" customWidth="1"/>
    <col min="2" max="2" width="15.7109375" style="1" bestFit="1" customWidth="1"/>
    <col min="3" max="3" width="14.42578125" style="1" bestFit="1" customWidth="1"/>
    <col min="4" max="4" width="13.42578125" style="1" customWidth="1"/>
    <col min="5" max="5" width="17.28515625" style="1" bestFit="1" customWidth="1"/>
    <col min="6" max="6" width="20.7109375" style="1" bestFit="1" customWidth="1"/>
    <col min="7" max="16384" width="9.140625" style="1"/>
  </cols>
  <sheetData>
    <row r="1" spans="1:6" x14ac:dyDescent="0.25">
      <c r="A1" s="155" t="s">
        <v>254</v>
      </c>
      <c r="B1" s="155"/>
      <c r="C1" s="155"/>
      <c r="D1" s="155"/>
      <c r="E1" s="155"/>
      <c r="F1" s="155"/>
    </row>
    <row r="2" spans="1:6" s="2" customFormat="1" ht="27" customHeight="1" x14ac:dyDescent="0.25">
      <c r="A2" s="156" t="s">
        <v>255</v>
      </c>
      <c r="B2" s="156"/>
      <c r="C2" s="156"/>
      <c r="D2" s="156"/>
      <c r="E2" s="156"/>
      <c r="F2" s="156"/>
    </row>
    <row r="3" spans="1:6" s="4" customFormat="1" ht="59.2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ht="16.5" customHeight="1" x14ac:dyDescent="0.25">
      <c r="A4" s="5" t="s">
        <v>6</v>
      </c>
      <c r="B4" s="157"/>
      <c r="C4" s="158"/>
      <c r="D4" s="158"/>
      <c r="E4" s="159"/>
      <c r="F4" s="7" t="s">
        <v>7</v>
      </c>
    </row>
    <row r="5" spans="1:6" x14ac:dyDescent="0.25">
      <c r="A5" s="8" t="s">
        <v>8</v>
      </c>
      <c r="B5" s="9">
        <v>1504</v>
      </c>
      <c r="C5" s="9">
        <v>20016</v>
      </c>
      <c r="D5" s="9">
        <v>558345</v>
      </c>
      <c r="E5" s="9">
        <v>35753</v>
      </c>
      <c r="F5" s="10" t="s">
        <v>9</v>
      </c>
    </row>
    <row r="6" spans="1:6" x14ac:dyDescent="0.25">
      <c r="A6" s="8" t="s">
        <v>10</v>
      </c>
      <c r="B6" s="9">
        <v>431</v>
      </c>
      <c r="C6" s="9">
        <v>7111</v>
      </c>
      <c r="D6" s="9">
        <v>214324</v>
      </c>
      <c r="E6" s="9">
        <v>12266</v>
      </c>
      <c r="F6" s="10" t="s">
        <v>11</v>
      </c>
    </row>
    <row r="7" spans="1:6" ht="16.5" customHeight="1" x14ac:dyDescent="0.25">
      <c r="A7" s="8" t="s">
        <v>12</v>
      </c>
      <c r="B7" s="9">
        <v>2148</v>
      </c>
      <c r="C7" s="9">
        <v>31935</v>
      </c>
      <c r="D7" s="6">
        <v>817385</v>
      </c>
      <c r="E7" s="6">
        <v>49109</v>
      </c>
      <c r="F7" s="10" t="s">
        <v>13</v>
      </c>
    </row>
    <row r="8" spans="1:6" x14ac:dyDescent="0.25">
      <c r="A8" s="5" t="s">
        <v>14</v>
      </c>
      <c r="B8" s="5">
        <f>B5+B6+B7</f>
        <v>4083</v>
      </c>
      <c r="C8" s="5">
        <f t="shared" ref="C8:E8" si="0">C5+C6+C7</f>
        <v>59062</v>
      </c>
      <c r="D8" s="5">
        <f t="shared" si="0"/>
        <v>1590054</v>
      </c>
      <c r="E8" s="5">
        <f t="shared" si="0"/>
        <v>97128</v>
      </c>
      <c r="F8" s="10" t="s">
        <v>15</v>
      </c>
    </row>
    <row r="9" spans="1:6" x14ac:dyDescent="0.25">
      <c r="A9" s="5" t="s">
        <v>16</v>
      </c>
      <c r="B9" s="157"/>
      <c r="C9" s="158"/>
      <c r="D9" s="158"/>
      <c r="E9" s="159"/>
      <c r="F9" s="7" t="s">
        <v>17</v>
      </c>
    </row>
    <row r="10" spans="1:6" x14ac:dyDescent="0.25">
      <c r="A10" s="8" t="s">
        <v>8</v>
      </c>
      <c r="B10" s="9">
        <v>46</v>
      </c>
      <c r="C10" s="11">
        <v>635</v>
      </c>
      <c r="D10" s="9">
        <v>17393</v>
      </c>
      <c r="E10" s="9">
        <v>1901</v>
      </c>
      <c r="F10" s="10" t="s">
        <v>9</v>
      </c>
    </row>
    <row r="11" spans="1:6" x14ac:dyDescent="0.25">
      <c r="A11" s="8" t="s">
        <v>10</v>
      </c>
      <c r="B11" s="9">
        <v>3</v>
      </c>
      <c r="C11" s="11">
        <v>67</v>
      </c>
      <c r="D11" s="9">
        <v>2528</v>
      </c>
      <c r="E11" s="9">
        <v>259</v>
      </c>
      <c r="F11" s="10" t="s">
        <v>11</v>
      </c>
    </row>
    <row r="12" spans="1:6" x14ac:dyDescent="0.25">
      <c r="A12" s="8" t="s">
        <v>12</v>
      </c>
      <c r="B12" s="9">
        <v>2</v>
      </c>
      <c r="C12" s="11">
        <v>29</v>
      </c>
      <c r="D12" s="6">
        <v>852</v>
      </c>
      <c r="E12" s="6">
        <v>75</v>
      </c>
      <c r="F12" s="10" t="s">
        <v>13</v>
      </c>
    </row>
    <row r="13" spans="1:6" x14ac:dyDescent="0.25">
      <c r="A13" s="5" t="s">
        <v>14</v>
      </c>
      <c r="B13" s="5">
        <f>SUM(B10:B12)</f>
        <v>51</v>
      </c>
      <c r="C13" s="5">
        <f t="shared" ref="C13:E13" si="1">SUM(C10:C12)</f>
        <v>731</v>
      </c>
      <c r="D13" s="5">
        <f t="shared" si="1"/>
        <v>20773</v>
      </c>
      <c r="E13" s="5">
        <f t="shared" si="1"/>
        <v>2235</v>
      </c>
      <c r="F13" s="7" t="s">
        <v>15</v>
      </c>
    </row>
    <row r="14" spans="1:6" x14ac:dyDescent="0.25">
      <c r="A14" s="5" t="s">
        <v>18</v>
      </c>
      <c r="B14" s="157"/>
      <c r="C14" s="158"/>
      <c r="D14" s="158"/>
      <c r="E14" s="159"/>
      <c r="F14" s="7" t="s">
        <v>19</v>
      </c>
    </row>
    <row r="15" spans="1:6" x14ac:dyDescent="0.25">
      <c r="A15" s="8" t="s">
        <v>8</v>
      </c>
      <c r="B15" s="6">
        <v>77</v>
      </c>
      <c r="C15" s="11">
        <v>1379</v>
      </c>
      <c r="D15" s="9">
        <v>53470</v>
      </c>
      <c r="E15" s="9">
        <v>1834</v>
      </c>
      <c r="F15" s="10" t="s">
        <v>9</v>
      </c>
    </row>
    <row r="16" spans="1:6" x14ac:dyDescent="0.25">
      <c r="A16" s="8" t="s">
        <v>10</v>
      </c>
      <c r="B16" s="6">
        <v>63</v>
      </c>
      <c r="C16" s="11">
        <v>1142</v>
      </c>
      <c r="D16" s="9">
        <v>43598</v>
      </c>
      <c r="E16" s="9">
        <v>1640</v>
      </c>
      <c r="F16" s="10" t="s">
        <v>11</v>
      </c>
    </row>
    <row r="17" spans="1:8" x14ac:dyDescent="0.25">
      <c r="A17" s="8" t="s">
        <v>12</v>
      </c>
      <c r="B17" s="6">
        <v>21</v>
      </c>
      <c r="C17" s="11">
        <v>383</v>
      </c>
      <c r="D17" s="6">
        <v>15530</v>
      </c>
      <c r="E17" s="6">
        <v>415</v>
      </c>
      <c r="F17" s="10" t="s">
        <v>13</v>
      </c>
    </row>
    <row r="18" spans="1:8" x14ac:dyDescent="0.25">
      <c r="A18" s="5" t="s">
        <v>14</v>
      </c>
      <c r="B18" s="5">
        <f>SUM(B15:B17)</f>
        <v>161</v>
      </c>
      <c r="C18" s="5">
        <f t="shared" ref="C18:E18" si="2">SUM(C15:C17)</f>
        <v>2904</v>
      </c>
      <c r="D18" s="5">
        <f t="shared" si="2"/>
        <v>112598</v>
      </c>
      <c r="E18" s="5">
        <f t="shared" si="2"/>
        <v>3889</v>
      </c>
      <c r="F18" s="7" t="s">
        <v>15</v>
      </c>
    </row>
    <row r="19" spans="1:8" x14ac:dyDescent="0.25">
      <c r="A19" s="5" t="s">
        <v>20</v>
      </c>
      <c r="B19" s="157"/>
      <c r="C19" s="158"/>
      <c r="D19" s="158"/>
      <c r="E19" s="159"/>
      <c r="F19" s="7" t="s">
        <v>21</v>
      </c>
    </row>
    <row r="20" spans="1:8" x14ac:dyDescent="0.25">
      <c r="A20" s="8" t="s">
        <v>8</v>
      </c>
      <c r="B20" s="6">
        <v>51</v>
      </c>
      <c r="C20" s="11">
        <v>1051</v>
      </c>
      <c r="D20" s="9">
        <v>24036</v>
      </c>
      <c r="E20" s="9">
        <v>1709</v>
      </c>
      <c r="F20" s="10" t="s">
        <v>9</v>
      </c>
    </row>
    <row r="21" spans="1:8" x14ac:dyDescent="0.25">
      <c r="A21" s="8" t="s">
        <v>10</v>
      </c>
      <c r="B21" s="6">
        <v>13</v>
      </c>
      <c r="C21" s="11">
        <v>258</v>
      </c>
      <c r="D21" s="9">
        <v>5691</v>
      </c>
      <c r="E21" s="9">
        <v>535</v>
      </c>
      <c r="F21" s="10" t="s">
        <v>11</v>
      </c>
    </row>
    <row r="22" spans="1:8" x14ac:dyDescent="0.25">
      <c r="A22" s="8" t="s">
        <v>12</v>
      </c>
      <c r="B22" s="6">
        <v>3290</v>
      </c>
      <c r="C22" s="11">
        <v>28708</v>
      </c>
      <c r="D22" s="6">
        <v>553958</v>
      </c>
      <c r="E22" s="6">
        <v>42153</v>
      </c>
      <c r="F22" s="10" t="s">
        <v>13</v>
      </c>
    </row>
    <row r="23" spans="1:8" x14ac:dyDescent="0.25">
      <c r="A23" s="5" t="s">
        <v>14</v>
      </c>
      <c r="B23" s="5">
        <v>3354</v>
      </c>
      <c r="C23" s="5">
        <f t="shared" ref="C23:E23" si="3">SUM(C20:C22)</f>
        <v>30017</v>
      </c>
      <c r="D23" s="5">
        <f t="shared" si="3"/>
        <v>583685</v>
      </c>
      <c r="E23" s="5">
        <f t="shared" si="3"/>
        <v>44397</v>
      </c>
      <c r="F23" s="7" t="s">
        <v>15</v>
      </c>
    </row>
    <row r="24" spans="1:8" x14ac:dyDescent="0.25">
      <c r="A24" s="13" t="s">
        <v>14</v>
      </c>
      <c r="B24" s="157"/>
      <c r="C24" s="158"/>
      <c r="D24" s="158"/>
      <c r="E24" s="159"/>
      <c r="F24" s="10" t="s">
        <v>15</v>
      </c>
    </row>
    <row r="25" spans="1:8" x14ac:dyDescent="0.25">
      <c r="A25" s="5" t="s">
        <v>8</v>
      </c>
      <c r="B25" s="5">
        <f>B5+B10+B15+B20</f>
        <v>1678</v>
      </c>
      <c r="C25" s="19">
        <f>C5+C10+C15+C20</f>
        <v>23081</v>
      </c>
      <c r="D25" s="5">
        <f>D5+D10+D15+D20</f>
        <v>653244</v>
      </c>
      <c r="E25" s="5">
        <f t="shared" ref="E25" si="4">E5+E10+E15+E20</f>
        <v>41197</v>
      </c>
      <c r="F25" s="10" t="s">
        <v>9</v>
      </c>
    </row>
    <row r="26" spans="1:8" x14ac:dyDescent="0.25">
      <c r="A26" s="5" t="s">
        <v>10</v>
      </c>
      <c r="B26" s="5">
        <f t="shared" ref="B26:E26" si="5">B6+B11+B16+B21</f>
        <v>510</v>
      </c>
      <c r="C26" s="19">
        <f>C6+C11+C16+C21</f>
        <v>8578</v>
      </c>
      <c r="D26" s="5">
        <f t="shared" si="5"/>
        <v>266141</v>
      </c>
      <c r="E26" s="5">
        <f t="shared" si="5"/>
        <v>14700</v>
      </c>
      <c r="F26" s="10" t="s">
        <v>11</v>
      </c>
    </row>
    <row r="27" spans="1:8" x14ac:dyDescent="0.25">
      <c r="A27" s="14" t="s">
        <v>12</v>
      </c>
      <c r="B27" s="5">
        <f t="shared" ref="B27:E27" si="6">B7+B12+B17+B22</f>
        <v>5461</v>
      </c>
      <c r="C27" s="19">
        <f>C7+C12+C17+C22</f>
        <v>61055</v>
      </c>
      <c r="D27" s="5">
        <f t="shared" si="6"/>
        <v>1387725</v>
      </c>
      <c r="E27" s="5">
        <f t="shared" si="6"/>
        <v>91752</v>
      </c>
      <c r="F27" s="10" t="s">
        <v>13</v>
      </c>
    </row>
    <row r="28" spans="1:8" x14ac:dyDescent="0.25">
      <c r="A28" s="13" t="s">
        <v>14</v>
      </c>
      <c r="B28" s="5">
        <f>B8+B13+B18+B23</f>
        <v>7649</v>
      </c>
      <c r="C28" s="5">
        <f>C8+C13+C18+C23</f>
        <v>92714</v>
      </c>
      <c r="D28" s="5">
        <f t="shared" ref="D28:E28" si="7">D8+D13+D18+D23</f>
        <v>2307110</v>
      </c>
      <c r="E28" s="5">
        <f t="shared" si="7"/>
        <v>147649</v>
      </c>
      <c r="F28" s="7" t="s">
        <v>15</v>
      </c>
    </row>
    <row r="29" spans="1:8" customFormat="1" x14ac:dyDescent="0.25">
      <c r="A29" s="43" t="s">
        <v>41</v>
      </c>
      <c r="B29" s="153"/>
      <c r="C29" s="45"/>
      <c r="D29" s="45"/>
      <c r="E29" s="154" t="s">
        <v>42</v>
      </c>
      <c r="F29" s="154"/>
      <c r="G29" s="154"/>
      <c r="H29" s="154"/>
    </row>
    <row r="30" spans="1:8" x14ac:dyDescent="0.25">
      <c r="C30"/>
    </row>
  </sheetData>
  <mergeCells count="7">
    <mergeCell ref="A1:F1"/>
    <mergeCell ref="A2:F2"/>
    <mergeCell ref="B24:E24"/>
    <mergeCell ref="B19:E19"/>
    <mergeCell ref="B14:E14"/>
    <mergeCell ref="B9:E9"/>
    <mergeCell ref="B4:E4"/>
  </mergeCells>
  <pageMargins left="0.7" right="0.7" top="0.75" bottom="0.75" header="0.3" footer="0.3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I19"/>
  <sheetViews>
    <sheetView rightToLeft="1" zoomScale="90" zoomScaleNormal="90" workbookViewId="0">
      <selection activeCell="P12" sqref="P12"/>
    </sheetView>
  </sheetViews>
  <sheetFormatPr defaultColWidth="9.140625" defaultRowHeight="15" x14ac:dyDescent="0.25"/>
  <cols>
    <col min="1" max="1" width="3.42578125" style="1" customWidth="1"/>
    <col min="2" max="9" width="11.42578125" style="1" customWidth="1"/>
    <col min="10" max="16384" width="9.140625" style="1"/>
  </cols>
  <sheetData>
    <row r="1" spans="2:9" s="4" customFormat="1" ht="59.25" customHeight="1" x14ac:dyDescent="0.25">
      <c r="B1" s="239" t="s">
        <v>251</v>
      </c>
      <c r="C1" s="239"/>
      <c r="D1" s="239"/>
      <c r="E1" s="239"/>
      <c r="F1" s="239"/>
      <c r="G1" s="239"/>
      <c r="H1" s="239"/>
      <c r="I1" s="239"/>
    </row>
    <row r="2" spans="2:9" ht="16.5" customHeight="1" thickBot="1" x14ac:dyDescent="0.3">
      <c r="B2" s="239" t="s">
        <v>253</v>
      </c>
      <c r="C2" s="239"/>
      <c r="D2" s="239"/>
      <c r="E2" s="239"/>
      <c r="F2" s="239"/>
      <c r="G2" s="239"/>
      <c r="H2" s="239"/>
      <c r="I2" s="239"/>
    </row>
    <row r="3" spans="2:9" ht="16.5" thickBot="1" x14ac:dyDescent="0.3">
      <c r="B3" s="240" t="s">
        <v>221</v>
      </c>
      <c r="C3" s="240" t="s">
        <v>222</v>
      </c>
      <c r="D3" s="240" t="s">
        <v>223</v>
      </c>
      <c r="E3" s="240"/>
      <c r="F3" s="240"/>
      <c r="G3" s="240" t="s">
        <v>262</v>
      </c>
      <c r="H3" s="240"/>
      <c r="I3" s="240"/>
    </row>
    <row r="4" spans="2:9" ht="16.5" thickBot="1" x14ac:dyDescent="0.3">
      <c r="B4" s="240"/>
      <c r="C4" s="240"/>
      <c r="D4" s="240" t="s">
        <v>224</v>
      </c>
      <c r="E4" s="240"/>
      <c r="F4" s="240"/>
      <c r="G4" s="240" t="s">
        <v>252</v>
      </c>
      <c r="H4" s="240"/>
      <c r="I4" s="240"/>
    </row>
    <row r="5" spans="2:9" ht="16.5" customHeight="1" thickBot="1" x14ac:dyDescent="0.3">
      <c r="B5" s="240"/>
      <c r="C5" s="240"/>
      <c r="D5" s="146" t="s">
        <v>225</v>
      </c>
      <c r="E5" s="146" t="s">
        <v>226</v>
      </c>
      <c r="F5" s="146" t="s">
        <v>227</v>
      </c>
      <c r="G5" s="146" t="s">
        <v>263</v>
      </c>
      <c r="H5" s="146" t="s">
        <v>264</v>
      </c>
      <c r="I5" s="146" t="s">
        <v>227</v>
      </c>
    </row>
    <row r="6" spans="2:9" ht="18" thickBot="1" x14ac:dyDescent="0.3">
      <c r="B6" s="126" t="s">
        <v>228</v>
      </c>
      <c r="C6" s="126" t="s">
        <v>229</v>
      </c>
      <c r="D6" s="127">
        <v>273</v>
      </c>
      <c r="E6" s="127">
        <v>215</v>
      </c>
      <c r="F6" s="127">
        <v>488</v>
      </c>
      <c r="G6" s="127">
        <v>910</v>
      </c>
      <c r="H6" s="127">
        <v>655</v>
      </c>
      <c r="I6" s="127">
        <v>1565</v>
      </c>
    </row>
    <row r="7" spans="2:9" ht="18" thickBot="1" x14ac:dyDescent="0.3">
      <c r="B7" s="128" t="s">
        <v>230</v>
      </c>
      <c r="C7" s="128" t="s">
        <v>231</v>
      </c>
      <c r="D7" s="127">
        <v>269</v>
      </c>
      <c r="E7" s="127">
        <v>237</v>
      </c>
      <c r="F7" s="127">
        <v>506</v>
      </c>
      <c r="G7" s="127">
        <v>542</v>
      </c>
      <c r="H7" s="127">
        <v>427</v>
      </c>
      <c r="I7" s="127">
        <v>969</v>
      </c>
    </row>
    <row r="8" spans="2:9" ht="18" thickBot="1" x14ac:dyDescent="0.3">
      <c r="B8" s="128" t="s">
        <v>232</v>
      </c>
      <c r="C8" s="128" t="s">
        <v>233</v>
      </c>
      <c r="D8" s="127">
        <v>282</v>
      </c>
      <c r="E8" s="127">
        <v>226</v>
      </c>
      <c r="F8" s="127">
        <v>508</v>
      </c>
      <c r="G8" s="127">
        <v>489</v>
      </c>
      <c r="H8" s="127">
        <v>331</v>
      </c>
      <c r="I8" s="127">
        <v>820</v>
      </c>
    </row>
    <row r="9" spans="2:9" ht="18" thickBot="1" x14ac:dyDescent="0.3">
      <c r="B9" s="128" t="s">
        <v>234</v>
      </c>
      <c r="C9" s="128" t="s">
        <v>235</v>
      </c>
      <c r="D9" s="127">
        <v>432</v>
      </c>
      <c r="E9" s="127">
        <v>255</v>
      </c>
      <c r="F9" s="127">
        <v>687</v>
      </c>
      <c r="G9" s="127">
        <v>1130</v>
      </c>
      <c r="H9" s="127">
        <v>571</v>
      </c>
      <c r="I9" s="127">
        <v>1701</v>
      </c>
    </row>
    <row r="10" spans="2:9" ht="18" thickBot="1" x14ac:dyDescent="0.3">
      <c r="B10" s="128" t="s">
        <v>236</v>
      </c>
      <c r="C10" s="128" t="s">
        <v>237</v>
      </c>
      <c r="D10" s="127">
        <v>474</v>
      </c>
      <c r="E10" s="127">
        <v>272</v>
      </c>
      <c r="F10" s="127">
        <v>746</v>
      </c>
      <c r="G10" s="127">
        <v>1404</v>
      </c>
      <c r="H10" s="127">
        <v>725</v>
      </c>
      <c r="I10" s="127">
        <v>2129</v>
      </c>
    </row>
    <row r="11" spans="2:9" ht="18" thickBot="1" x14ac:dyDescent="0.3">
      <c r="B11" s="128" t="s">
        <v>238</v>
      </c>
      <c r="C11" s="128" t="s">
        <v>239</v>
      </c>
      <c r="D11" s="127">
        <v>515</v>
      </c>
      <c r="E11" s="127">
        <v>400</v>
      </c>
      <c r="F11" s="127">
        <v>915</v>
      </c>
      <c r="G11" s="127">
        <v>1563</v>
      </c>
      <c r="H11" s="127">
        <v>822</v>
      </c>
      <c r="I11" s="127">
        <v>2385</v>
      </c>
    </row>
    <row r="12" spans="2:9" ht="18" thickBot="1" x14ac:dyDescent="0.3">
      <c r="B12" s="128" t="s">
        <v>240</v>
      </c>
      <c r="C12" s="128" t="s">
        <v>241</v>
      </c>
      <c r="D12" s="127">
        <v>738</v>
      </c>
      <c r="E12" s="127">
        <v>638</v>
      </c>
      <c r="F12" s="127">
        <v>1376</v>
      </c>
      <c r="G12" s="127">
        <v>2399</v>
      </c>
      <c r="H12" s="127">
        <v>1245</v>
      </c>
      <c r="I12" s="127">
        <v>3644</v>
      </c>
    </row>
    <row r="13" spans="2:9" ht="18" thickBot="1" x14ac:dyDescent="0.3">
      <c r="B13" s="128" t="s">
        <v>242</v>
      </c>
      <c r="C13" s="128" t="s">
        <v>243</v>
      </c>
      <c r="D13" s="127">
        <v>1144</v>
      </c>
      <c r="E13" s="127">
        <v>776</v>
      </c>
      <c r="F13" s="127">
        <v>1920</v>
      </c>
      <c r="G13" s="127">
        <v>3389</v>
      </c>
      <c r="H13" s="127">
        <v>1653</v>
      </c>
      <c r="I13" s="127">
        <v>5042</v>
      </c>
    </row>
    <row r="14" spans="2:9" ht="18" thickBot="1" x14ac:dyDescent="0.3">
      <c r="B14" s="128" t="s">
        <v>244</v>
      </c>
      <c r="C14" s="128" t="s">
        <v>245</v>
      </c>
      <c r="D14" s="127">
        <v>1411</v>
      </c>
      <c r="E14" s="127">
        <v>971</v>
      </c>
      <c r="F14" s="127">
        <v>2382</v>
      </c>
      <c r="G14" s="127">
        <v>3944</v>
      </c>
      <c r="H14" s="127">
        <v>1639</v>
      </c>
      <c r="I14" s="127">
        <v>5583</v>
      </c>
    </row>
    <row r="15" spans="2:9" ht="18" thickBot="1" x14ac:dyDescent="0.3">
      <c r="B15" s="128" t="s">
        <v>246</v>
      </c>
      <c r="C15" s="128" t="s">
        <v>247</v>
      </c>
      <c r="D15" s="127">
        <v>1288</v>
      </c>
      <c r="E15" s="127">
        <v>904</v>
      </c>
      <c r="F15" s="127">
        <v>2192</v>
      </c>
      <c r="G15" s="127">
        <v>4479</v>
      </c>
      <c r="H15" s="127">
        <v>1360</v>
      </c>
      <c r="I15" s="127">
        <v>5839</v>
      </c>
    </row>
    <row r="16" spans="2:9" ht="32.25" thickBot="1" x14ac:dyDescent="0.3">
      <c r="B16" s="146" t="s">
        <v>248</v>
      </c>
      <c r="C16" s="146" t="s">
        <v>249</v>
      </c>
      <c r="D16" s="127">
        <v>6826</v>
      </c>
      <c r="E16" s="127">
        <v>4894</v>
      </c>
      <c r="F16" s="127">
        <v>11720</v>
      </c>
      <c r="G16" s="127">
        <v>20249</v>
      </c>
      <c r="H16" s="127">
        <v>9428</v>
      </c>
      <c r="I16" s="127">
        <v>29677</v>
      </c>
    </row>
    <row r="19" spans="2:2" x14ac:dyDescent="0.25">
      <c r="B19" s="1" t="s">
        <v>250</v>
      </c>
    </row>
  </sheetData>
  <mergeCells count="8">
    <mergeCell ref="B1:I1"/>
    <mergeCell ref="B2:I2"/>
    <mergeCell ref="B3:B5"/>
    <mergeCell ref="C3:C5"/>
    <mergeCell ref="D3:F3"/>
    <mergeCell ref="G3:I3"/>
    <mergeCell ref="D4:F4"/>
    <mergeCell ref="G4:I4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39"/>
  <sheetViews>
    <sheetView rightToLeft="1" view="pageBreakPreview" topLeftCell="A10" zoomScaleNormal="70" zoomScaleSheetLayoutView="100" workbookViewId="0">
      <selection activeCell="K23" sqref="K23"/>
    </sheetView>
  </sheetViews>
  <sheetFormatPr defaultColWidth="9.140625" defaultRowHeight="15" x14ac:dyDescent="0.25"/>
  <cols>
    <col min="1" max="1" width="16.140625" style="1" bestFit="1" customWidth="1"/>
    <col min="2" max="3" width="9.140625" style="1"/>
    <col min="4" max="4" width="12.28515625" style="1" customWidth="1"/>
    <col min="5" max="5" width="14.28515625" style="1" customWidth="1"/>
    <col min="6" max="6" width="12" style="1" customWidth="1"/>
    <col min="7" max="8" width="16.85546875" style="1" customWidth="1"/>
    <col min="9" max="9" width="22.7109375" style="21" customWidth="1"/>
    <col min="10" max="10" width="9.140625" style="1"/>
    <col min="11" max="11" width="17.140625" style="1" customWidth="1"/>
    <col min="12" max="13" width="9.140625" style="1"/>
    <col min="14" max="14" width="17" style="1" customWidth="1"/>
    <col min="15" max="15" width="9.140625" style="1"/>
    <col min="16" max="16" width="17.85546875" style="1" customWidth="1"/>
    <col min="17" max="16384" width="9.140625" style="1"/>
  </cols>
  <sheetData>
    <row r="1" spans="1:14" s="15" customFormat="1" ht="24.75" customHeight="1" x14ac:dyDescent="0.25">
      <c r="A1" s="165" t="s">
        <v>257</v>
      </c>
      <c r="B1" s="165"/>
      <c r="C1" s="165"/>
      <c r="D1" s="165"/>
      <c r="E1" s="165"/>
      <c r="F1" s="165"/>
      <c r="G1" s="165"/>
      <c r="H1" s="165"/>
      <c r="I1" s="165"/>
    </row>
    <row r="2" spans="1:14" s="15" customFormat="1" ht="28.5" customHeight="1" x14ac:dyDescent="0.25">
      <c r="A2" s="166" t="s">
        <v>256</v>
      </c>
      <c r="B2" s="166"/>
      <c r="C2" s="166"/>
      <c r="D2" s="166"/>
      <c r="E2" s="166"/>
      <c r="F2" s="166"/>
      <c r="G2" s="166"/>
      <c r="H2" s="166"/>
      <c r="I2" s="166"/>
    </row>
    <row r="3" spans="1:14" ht="31.5" customHeight="1" x14ac:dyDescent="0.25">
      <c r="A3" s="167" t="s">
        <v>0</v>
      </c>
      <c r="B3" s="167" t="s">
        <v>22</v>
      </c>
      <c r="C3" s="169" t="s">
        <v>23</v>
      </c>
      <c r="D3" s="170"/>
      <c r="E3" s="170"/>
      <c r="F3" s="170"/>
      <c r="G3" s="170"/>
      <c r="H3" s="171"/>
      <c r="I3" s="167" t="s">
        <v>5</v>
      </c>
    </row>
    <row r="4" spans="1:14" ht="78.75" x14ac:dyDescent="0.25">
      <c r="A4" s="168"/>
      <c r="B4" s="168"/>
      <c r="C4" s="3" t="s">
        <v>24</v>
      </c>
      <c r="D4" s="3" t="s">
        <v>25</v>
      </c>
      <c r="E4" s="3" t="s">
        <v>26</v>
      </c>
      <c r="F4" s="142" t="s">
        <v>273</v>
      </c>
      <c r="G4" s="3" t="s">
        <v>27</v>
      </c>
      <c r="H4" s="3" t="s">
        <v>28</v>
      </c>
      <c r="I4" s="168"/>
    </row>
    <row r="5" spans="1:14" ht="30.75" customHeight="1" x14ac:dyDescent="0.25">
      <c r="A5" s="3" t="s">
        <v>6</v>
      </c>
      <c r="B5" s="160"/>
      <c r="C5" s="161"/>
      <c r="D5" s="161"/>
      <c r="E5" s="161"/>
      <c r="F5" s="161"/>
      <c r="G5" s="161"/>
      <c r="H5" s="162"/>
      <c r="I5" s="3" t="s">
        <v>7</v>
      </c>
    </row>
    <row r="6" spans="1:14" x14ac:dyDescent="0.25">
      <c r="A6" s="6" t="s">
        <v>8</v>
      </c>
      <c r="B6" s="16">
        <f>C6+D6+E6+G6+H6</f>
        <v>1504</v>
      </c>
      <c r="C6" s="11">
        <v>0</v>
      </c>
      <c r="D6" s="6">
        <v>873</v>
      </c>
      <c r="E6" s="6">
        <v>565</v>
      </c>
      <c r="F6" s="6">
        <v>0</v>
      </c>
      <c r="G6" s="6">
        <v>38</v>
      </c>
      <c r="H6" s="6">
        <v>28</v>
      </c>
      <c r="I6" s="17" t="s">
        <v>9</v>
      </c>
      <c r="K6" s="18"/>
      <c r="L6" s="18"/>
      <c r="N6"/>
    </row>
    <row r="7" spans="1:14" ht="18.75" customHeight="1" x14ac:dyDescent="0.25">
      <c r="A7" s="6" t="s">
        <v>10</v>
      </c>
      <c r="B7" s="16">
        <f>C7+D7+E7+G7+H7</f>
        <v>431</v>
      </c>
      <c r="C7" s="11">
        <v>0</v>
      </c>
      <c r="D7" s="6">
        <v>191</v>
      </c>
      <c r="E7" s="6">
        <v>167</v>
      </c>
      <c r="F7" s="6">
        <v>0</v>
      </c>
      <c r="G7" s="6">
        <v>11</v>
      </c>
      <c r="H7" s="6">
        <v>62</v>
      </c>
      <c r="I7" s="17" t="s">
        <v>11</v>
      </c>
      <c r="K7" s="18"/>
      <c r="L7" s="18"/>
      <c r="N7"/>
    </row>
    <row r="8" spans="1:14" ht="16.5" customHeight="1" x14ac:dyDescent="0.25">
      <c r="A8" s="6" t="s">
        <v>12</v>
      </c>
      <c r="B8" s="16">
        <f>C8+D8+E8+G8+H8</f>
        <v>2148</v>
      </c>
      <c r="C8" s="11">
        <v>35</v>
      </c>
      <c r="D8" s="6">
        <v>1548</v>
      </c>
      <c r="E8" s="6">
        <v>486</v>
      </c>
      <c r="F8" s="6">
        <v>0</v>
      </c>
      <c r="G8" s="6">
        <v>6</v>
      </c>
      <c r="H8" s="6">
        <v>73</v>
      </c>
      <c r="I8" s="17" t="s">
        <v>13</v>
      </c>
      <c r="K8" s="18"/>
      <c r="L8" s="18"/>
      <c r="N8"/>
    </row>
    <row r="9" spans="1:14" x14ac:dyDescent="0.25">
      <c r="A9" s="5" t="s">
        <v>14</v>
      </c>
      <c r="B9" s="19">
        <f>C9+D9+E9+G9+H9</f>
        <v>4083</v>
      </c>
      <c r="C9" s="19">
        <f>SUM(C6:C8)</f>
        <v>35</v>
      </c>
      <c r="D9" s="19">
        <f t="shared" ref="D9:F9" si="0">SUM(D6:D8)</f>
        <v>2612</v>
      </c>
      <c r="E9" s="19">
        <f t="shared" si="0"/>
        <v>1218</v>
      </c>
      <c r="F9" s="19">
        <f t="shared" si="0"/>
        <v>0</v>
      </c>
      <c r="G9" s="19">
        <f>SUM(G6:G8)</f>
        <v>55</v>
      </c>
      <c r="H9" s="19">
        <f>SUM(H6:H8)</f>
        <v>163</v>
      </c>
      <c r="I9" s="17" t="s">
        <v>15</v>
      </c>
      <c r="K9" s="18"/>
      <c r="L9" s="18"/>
      <c r="M9" s="18"/>
    </row>
    <row r="10" spans="1:14" ht="24" customHeight="1" x14ac:dyDescent="0.25">
      <c r="A10" s="3" t="s">
        <v>16</v>
      </c>
      <c r="B10" s="160"/>
      <c r="C10" s="161"/>
      <c r="D10" s="161"/>
      <c r="E10" s="161"/>
      <c r="F10" s="161"/>
      <c r="G10" s="162"/>
      <c r="H10" s="143"/>
      <c r="I10" s="3" t="s">
        <v>17</v>
      </c>
      <c r="K10" s="18"/>
      <c r="L10" s="18"/>
      <c r="M10" s="18"/>
    </row>
    <row r="11" spans="1:14" x14ac:dyDescent="0.25">
      <c r="A11" s="8" t="s">
        <v>8</v>
      </c>
      <c r="B11" s="16">
        <f>C11+D11+E11+G11+H11</f>
        <v>46</v>
      </c>
      <c r="C11" s="11">
        <v>0</v>
      </c>
      <c r="D11" s="6">
        <v>4</v>
      </c>
      <c r="E11" s="6">
        <v>38</v>
      </c>
      <c r="F11" s="6">
        <v>0</v>
      </c>
      <c r="G11" s="6">
        <v>0</v>
      </c>
      <c r="H11" s="6">
        <v>4</v>
      </c>
      <c r="I11" s="17" t="s">
        <v>9</v>
      </c>
      <c r="K11" s="18"/>
      <c r="L11" s="18"/>
      <c r="M11" s="18"/>
    </row>
    <row r="12" spans="1:14" x14ac:dyDescent="0.25">
      <c r="A12" s="8" t="s">
        <v>10</v>
      </c>
      <c r="B12" s="16">
        <f>C12+D12+E12+G12+H12</f>
        <v>3</v>
      </c>
      <c r="C12" s="11">
        <v>0</v>
      </c>
      <c r="D12" s="6">
        <v>1</v>
      </c>
      <c r="E12" s="6">
        <v>2</v>
      </c>
      <c r="F12" s="6">
        <v>0</v>
      </c>
      <c r="G12" s="6">
        <v>0</v>
      </c>
      <c r="H12" s="6">
        <v>0</v>
      </c>
      <c r="I12" s="17" t="s">
        <v>11</v>
      </c>
      <c r="K12" s="18"/>
      <c r="L12" s="18"/>
      <c r="M12" s="18"/>
    </row>
    <row r="13" spans="1:14" x14ac:dyDescent="0.25">
      <c r="A13" s="8" t="s">
        <v>12</v>
      </c>
      <c r="B13" s="16">
        <f>C13+D13+E13+G13+H13</f>
        <v>2</v>
      </c>
      <c r="C13" s="11">
        <v>0</v>
      </c>
      <c r="D13" s="6">
        <v>1</v>
      </c>
      <c r="E13" s="6">
        <v>1</v>
      </c>
      <c r="F13" s="6">
        <v>0</v>
      </c>
      <c r="G13" s="6">
        <v>0</v>
      </c>
      <c r="H13" s="6">
        <v>0</v>
      </c>
      <c r="I13" s="17" t="s">
        <v>13</v>
      </c>
      <c r="K13" s="18"/>
      <c r="L13" s="18"/>
      <c r="M13" s="18"/>
    </row>
    <row r="14" spans="1:14" x14ac:dyDescent="0.25">
      <c r="A14" s="5" t="s">
        <v>14</v>
      </c>
      <c r="B14" s="19">
        <f>C14+D14+E14+G14+H14</f>
        <v>51</v>
      </c>
      <c r="C14" s="19">
        <f>SUM(C11:C13)</f>
        <v>0</v>
      </c>
      <c r="D14" s="19">
        <f t="shared" ref="D14:F14" si="1">SUM(D11:D13)</f>
        <v>6</v>
      </c>
      <c r="E14" s="19">
        <f t="shared" si="1"/>
        <v>41</v>
      </c>
      <c r="F14" s="19">
        <f t="shared" si="1"/>
        <v>0</v>
      </c>
      <c r="G14" s="19">
        <f>SUM(G11:G13)</f>
        <v>0</v>
      </c>
      <c r="H14" s="19">
        <f>SUM(H11:H13)</f>
        <v>4</v>
      </c>
      <c r="I14" s="20" t="s">
        <v>15</v>
      </c>
      <c r="K14" s="18"/>
      <c r="L14" s="18"/>
      <c r="M14" s="18"/>
    </row>
    <row r="15" spans="1:14" ht="15.75" x14ac:dyDescent="0.25">
      <c r="A15" s="3" t="s">
        <v>18</v>
      </c>
      <c r="B15" s="160"/>
      <c r="C15" s="161"/>
      <c r="D15" s="161"/>
      <c r="E15" s="161"/>
      <c r="F15" s="161"/>
      <c r="G15" s="162"/>
      <c r="H15" s="143"/>
      <c r="I15" s="3" t="s">
        <v>19</v>
      </c>
      <c r="K15" s="18"/>
      <c r="L15" s="18"/>
    </row>
    <row r="16" spans="1:14" x14ac:dyDescent="0.25">
      <c r="A16" s="8" t="s">
        <v>8</v>
      </c>
      <c r="B16" s="16">
        <f>C16+D16+E16+G16+H16</f>
        <v>77</v>
      </c>
      <c r="C16" s="16">
        <v>0</v>
      </c>
      <c r="D16" s="16">
        <v>77</v>
      </c>
      <c r="E16" s="16">
        <v>0</v>
      </c>
      <c r="F16" s="6">
        <v>0</v>
      </c>
      <c r="G16" s="16">
        <v>0</v>
      </c>
      <c r="H16" s="16">
        <v>0</v>
      </c>
      <c r="I16" s="17" t="s">
        <v>9</v>
      </c>
      <c r="K16" s="18"/>
      <c r="L16" s="18"/>
    </row>
    <row r="17" spans="1:15" x14ac:dyDescent="0.25">
      <c r="A17" s="8" t="s">
        <v>10</v>
      </c>
      <c r="B17" s="16">
        <f>C17+D17+E17+G17+H17</f>
        <v>63</v>
      </c>
      <c r="C17" s="16">
        <v>0</v>
      </c>
      <c r="D17" s="16">
        <v>63</v>
      </c>
      <c r="E17" s="16">
        <v>0</v>
      </c>
      <c r="F17" s="6">
        <v>0</v>
      </c>
      <c r="G17" s="16">
        <v>0</v>
      </c>
      <c r="H17" s="16">
        <v>0</v>
      </c>
      <c r="I17" s="17" t="s">
        <v>11</v>
      </c>
      <c r="K17" s="18"/>
      <c r="L17" s="18"/>
    </row>
    <row r="18" spans="1:15" x14ac:dyDescent="0.25">
      <c r="A18" s="8" t="s">
        <v>12</v>
      </c>
      <c r="B18" s="16">
        <f>C18+D18+E18+G18+H18</f>
        <v>21</v>
      </c>
      <c r="C18" s="16">
        <v>0</v>
      </c>
      <c r="D18" s="16">
        <v>21</v>
      </c>
      <c r="E18" s="16">
        <v>0</v>
      </c>
      <c r="F18" s="6">
        <v>0</v>
      </c>
      <c r="G18" s="16">
        <v>0</v>
      </c>
      <c r="H18" s="16">
        <v>0</v>
      </c>
      <c r="I18" s="17" t="s">
        <v>13</v>
      </c>
      <c r="K18" s="18"/>
      <c r="L18" s="18"/>
    </row>
    <row r="19" spans="1:15" x14ac:dyDescent="0.25">
      <c r="A19" s="5" t="s">
        <v>14</v>
      </c>
      <c r="B19" s="19">
        <f>C19+D19+E19+G19+H19</f>
        <v>161</v>
      </c>
      <c r="C19" s="19">
        <f>SUM(C16:C18)</f>
        <v>0</v>
      </c>
      <c r="D19" s="19">
        <f t="shared" ref="D19:E19" si="2">SUM(D16:D18)</f>
        <v>161</v>
      </c>
      <c r="E19" s="19">
        <f t="shared" si="2"/>
        <v>0</v>
      </c>
      <c r="F19" s="19"/>
      <c r="G19" s="19">
        <f>SUM(G16:G18)</f>
        <v>0</v>
      </c>
      <c r="H19" s="19">
        <f>SUM(H16:H18)</f>
        <v>0</v>
      </c>
      <c r="I19" s="20" t="s">
        <v>15</v>
      </c>
      <c r="K19" s="18"/>
      <c r="L19" s="18"/>
    </row>
    <row r="20" spans="1:15" ht="15.75" x14ac:dyDescent="0.25">
      <c r="A20" s="3" t="s">
        <v>20</v>
      </c>
      <c r="B20" s="160"/>
      <c r="C20" s="161"/>
      <c r="D20" s="161"/>
      <c r="E20" s="161"/>
      <c r="F20" s="161"/>
      <c r="G20" s="162"/>
      <c r="H20" s="143"/>
      <c r="I20" s="3" t="s">
        <v>21</v>
      </c>
      <c r="K20" s="18"/>
      <c r="L20" s="18"/>
    </row>
    <row r="21" spans="1:15" x14ac:dyDescent="0.25">
      <c r="A21" s="8" t="s">
        <v>8</v>
      </c>
      <c r="B21" s="16">
        <f>C21+D21+E21+G21+H21</f>
        <v>51</v>
      </c>
      <c r="C21" s="11">
        <v>1</v>
      </c>
      <c r="D21" s="6">
        <v>10</v>
      </c>
      <c r="E21" s="6">
        <v>36</v>
      </c>
      <c r="F21" s="6">
        <v>0</v>
      </c>
      <c r="G21" s="6">
        <v>1</v>
      </c>
      <c r="H21" s="6">
        <v>3</v>
      </c>
      <c r="I21" s="17" t="s">
        <v>9</v>
      </c>
      <c r="J21" s="144"/>
      <c r="K21" s="18"/>
      <c r="L21" s="18"/>
    </row>
    <row r="22" spans="1:15" x14ac:dyDescent="0.25">
      <c r="A22" s="8" t="s">
        <v>10</v>
      </c>
      <c r="B22" s="16">
        <f>C22+D22+E22+G22+H22</f>
        <v>13</v>
      </c>
      <c r="C22" s="11">
        <v>3</v>
      </c>
      <c r="D22" s="6">
        <v>0</v>
      </c>
      <c r="E22" s="6">
        <v>9</v>
      </c>
      <c r="F22" s="6">
        <v>0</v>
      </c>
      <c r="G22" s="6">
        <v>0</v>
      </c>
      <c r="H22" s="6">
        <v>1</v>
      </c>
      <c r="I22" s="17" t="s">
        <v>11</v>
      </c>
      <c r="J22" s="144"/>
      <c r="K22" s="18"/>
      <c r="L22" s="18"/>
      <c r="M22" s="18"/>
      <c r="O22" s="18"/>
    </row>
    <row r="23" spans="1:15" x14ac:dyDescent="0.25">
      <c r="A23" s="8" t="s">
        <v>12</v>
      </c>
      <c r="B23" s="16">
        <f>SUM(C23:H23)</f>
        <v>3290</v>
      </c>
      <c r="C23" s="11">
        <v>1885</v>
      </c>
      <c r="D23" s="6">
        <v>1089</v>
      </c>
      <c r="E23" s="6">
        <v>258</v>
      </c>
      <c r="F23" s="6">
        <v>52</v>
      </c>
      <c r="G23" s="6">
        <v>2</v>
      </c>
      <c r="H23" s="6">
        <v>4</v>
      </c>
      <c r="I23" s="17" t="s">
        <v>13</v>
      </c>
      <c r="J23" s="144"/>
      <c r="K23" s="18"/>
      <c r="L23" s="18"/>
      <c r="M23" s="18"/>
      <c r="O23" s="18"/>
    </row>
    <row r="24" spans="1:15" x14ac:dyDescent="0.25">
      <c r="A24" s="5" t="s">
        <v>14</v>
      </c>
      <c r="B24" s="19">
        <f>C24+D24+E24+G24+H24+F24</f>
        <v>3354</v>
      </c>
      <c r="C24" s="19">
        <f>SUM(C21:C23)</f>
        <v>1889</v>
      </c>
      <c r="D24" s="19">
        <f>SUM(D21:D23)</f>
        <v>1099</v>
      </c>
      <c r="E24" s="19">
        <f t="shared" ref="E24:H24" si="3">SUM(E21:E23)</f>
        <v>303</v>
      </c>
      <c r="F24" s="19">
        <f t="shared" si="3"/>
        <v>52</v>
      </c>
      <c r="G24" s="19">
        <f t="shared" si="3"/>
        <v>3</v>
      </c>
      <c r="H24" s="19">
        <f t="shared" si="3"/>
        <v>8</v>
      </c>
      <c r="I24" s="20" t="s">
        <v>15</v>
      </c>
      <c r="K24" s="18"/>
      <c r="L24" s="18"/>
      <c r="M24" s="18"/>
      <c r="O24" s="18"/>
    </row>
    <row r="25" spans="1:15" ht="15.75" x14ac:dyDescent="0.25">
      <c r="A25" s="3" t="s">
        <v>14</v>
      </c>
      <c r="B25" s="160"/>
      <c r="C25" s="161"/>
      <c r="D25" s="161"/>
      <c r="E25" s="161"/>
      <c r="F25" s="161"/>
      <c r="G25" s="162"/>
      <c r="H25" s="143"/>
      <c r="I25" s="3" t="s">
        <v>15</v>
      </c>
      <c r="L25" s="18"/>
      <c r="M25" s="18"/>
      <c r="O25" s="18"/>
    </row>
    <row r="26" spans="1:15" x14ac:dyDescent="0.25">
      <c r="A26" s="5" t="s">
        <v>8</v>
      </c>
      <c r="B26" s="11">
        <f>B6+B11+B16+B21</f>
        <v>1678</v>
      </c>
      <c r="C26" s="11">
        <f>C6+C11+C16+C21</f>
        <v>1</v>
      </c>
      <c r="D26" s="11">
        <f t="shared" ref="D26" si="4">D6+D11+D16+D21</f>
        <v>964</v>
      </c>
      <c r="E26" s="11">
        <f t="shared" ref="E26:H29" si="5">E6+E11+E16+E21</f>
        <v>639</v>
      </c>
      <c r="F26" s="11">
        <f>F6+F11+F16+F21</f>
        <v>0</v>
      </c>
      <c r="G26" s="11">
        <f t="shared" si="5"/>
        <v>39</v>
      </c>
      <c r="H26" s="11">
        <f>H6+H11+H16+H21</f>
        <v>35</v>
      </c>
      <c r="I26" s="17" t="s">
        <v>9</v>
      </c>
      <c r="L26" s="18"/>
      <c r="M26" s="18"/>
      <c r="O26" s="18"/>
    </row>
    <row r="27" spans="1:15" x14ac:dyDescent="0.25">
      <c r="A27" s="5" t="s">
        <v>10</v>
      </c>
      <c r="B27" s="11">
        <f t="shared" ref="B27:D29" si="6">B7+B12+B17+B22</f>
        <v>510</v>
      </c>
      <c r="C27" s="11">
        <f>C7+C12+C17+C22</f>
        <v>3</v>
      </c>
      <c r="D27" s="11">
        <f t="shared" si="6"/>
        <v>255</v>
      </c>
      <c r="E27" s="11">
        <f t="shared" si="5"/>
        <v>178</v>
      </c>
      <c r="F27" s="11">
        <f t="shared" ref="F27" si="7">F7+F12+F17+F22</f>
        <v>0</v>
      </c>
      <c r="G27" s="11">
        <f t="shared" si="5"/>
        <v>11</v>
      </c>
      <c r="H27" s="11">
        <f>H7+H12+H17+H22</f>
        <v>63</v>
      </c>
      <c r="I27" s="17" t="s">
        <v>11</v>
      </c>
      <c r="L27" s="18"/>
      <c r="M27" s="18"/>
    </row>
    <row r="28" spans="1:15" x14ac:dyDescent="0.25">
      <c r="A28" s="14" t="s">
        <v>12</v>
      </c>
      <c r="B28" s="11">
        <f>B8+B13+B18+B23</f>
        <v>5461</v>
      </c>
      <c r="C28" s="11">
        <f>C8+C13+C18+C23</f>
        <v>1920</v>
      </c>
      <c r="D28" s="11">
        <f t="shared" si="6"/>
        <v>2659</v>
      </c>
      <c r="E28" s="11">
        <f t="shared" si="5"/>
        <v>745</v>
      </c>
      <c r="F28" s="11">
        <f t="shared" ref="F28" si="8">F8+F13+F18+F23</f>
        <v>52</v>
      </c>
      <c r="G28" s="11">
        <f t="shared" si="5"/>
        <v>8</v>
      </c>
      <c r="H28" s="11">
        <f>H8+H13+H18+H23</f>
        <v>77</v>
      </c>
      <c r="I28" s="17" t="s">
        <v>13</v>
      </c>
      <c r="M28" s="18"/>
    </row>
    <row r="29" spans="1:15" x14ac:dyDescent="0.25">
      <c r="A29" s="13" t="s">
        <v>14</v>
      </c>
      <c r="B29" s="19">
        <f>B9+B14+B19+B24</f>
        <v>7649</v>
      </c>
      <c r="C29" s="19">
        <f>C9+C14+C19+C24</f>
        <v>1924</v>
      </c>
      <c r="D29" s="19">
        <f t="shared" si="6"/>
        <v>3878</v>
      </c>
      <c r="E29" s="19">
        <f t="shared" si="5"/>
        <v>1562</v>
      </c>
      <c r="F29" s="19">
        <f t="shared" si="5"/>
        <v>52</v>
      </c>
      <c r="G29" s="19">
        <f t="shared" si="5"/>
        <v>58</v>
      </c>
      <c r="H29" s="19">
        <f t="shared" si="5"/>
        <v>175</v>
      </c>
      <c r="I29" s="20" t="s">
        <v>15</v>
      </c>
      <c r="M29" s="18"/>
    </row>
    <row r="30" spans="1:15" x14ac:dyDescent="0.25">
      <c r="A30" s="172" t="s">
        <v>218</v>
      </c>
      <c r="B30" s="173"/>
      <c r="C30" s="148">
        <f>C26/$B$26</f>
        <v>5.9594755661501785E-4</v>
      </c>
      <c r="D30" s="148">
        <f t="shared" ref="D30" si="9">D26/$B$26</f>
        <v>0.57449344457687723</v>
      </c>
      <c r="E30" s="148">
        <f>E26/$B$26</f>
        <v>0.38081048867699641</v>
      </c>
      <c r="F30" s="148">
        <f>F26/$B$26</f>
        <v>0</v>
      </c>
      <c r="G30" s="148">
        <f>G26/$B$26</f>
        <v>2.3241954707985697E-2</v>
      </c>
      <c r="H30" s="148">
        <f>H26/$B$26</f>
        <v>2.0858164481525627E-2</v>
      </c>
      <c r="I30" s="17" t="s">
        <v>213</v>
      </c>
    </row>
    <row r="31" spans="1:15" x14ac:dyDescent="0.25">
      <c r="A31" s="172" t="s">
        <v>219</v>
      </c>
      <c r="B31" s="173"/>
      <c r="C31" s="148">
        <f>C27/$B$27</f>
        <v>5.8823529411764705E-3</v>
      </c>
      <c r="D31" s="148">
        <f t="shared" ref="D31:E31" si="10">D27/$B$27</f>
        <v>0.5</v>
      </c>
      <c r="E31" s="148">
        <f t="shared" si="10"/>
        <v>0.34901960784313724</v>
      </c>
      <c r="F31" s="148">
        <f t="shared" ref="F31" si="11">F27/$B$27</f>
        <v>0</v>
      </c>
      <c r="G31" s="148">
        <f>G27/$B$27</f>
        <v>2.1568627450980392E-2</v>
      </c>
      <c r="H31" s="148">
        <f>H27/$B$27</f>
        <v>0.12352941176470589</v>
      </c>
      <c r="I31" s="17" t="s">
        <v>214</v>
      </c>
    </row>
    <row r="32" spans="1:15" x14ac:dyDescent="0.25">
      <c r="A32" s="172" t="s">
        <v>216</v>
      </c>
      <c r="B32" s="173"/>
      <c r="C32" s="148">
        <f>C28/$B$28</f>
        <v>0.35158395898187145</v>
      </c>
      <c r="D32" s="148">
        <f t="shared" ref="D32:E32" si="12">D28/$B$28</f>
        <v>0.48690715986083133</v>
      </c>
      <c r="E32" s="148">
        <f t="shared" si="12"/>
        <v>0.13642190075077826</v>
      </c>
      <c r="F32" s="148">
        <f t="shared" ref="F32" si="13">F28/$B$28</f>
        <v>9.5220655557590184E-3</v>
      </c>
      <c r="G32" s="148">
        <f>G28/$B$28</f>
        <v>1.4649331624244644E-3</v>
      </c>
      <c r="H32" s="148">
        <f>H28/$B$28</f>
        <v>1.4099981688335469E-2</v>
      </c>
      <c r="I32" s="17" t="s">
        <v>220</v>
      </c>
    </row>
    <row r="33" spans="1:9" x14ac:dyDescent="0.25">
      <c r="A33" s="172" t="s">
        <v>212</v>
      </c>
      <c r="B33" s="173"/>
      <c r="C33" s="148">
        <f>C29/$B$29</f>
        <v>0.25153614851614592</v>
      </c>
      <c r="D33" s="148">
        <f t="shared" ref="D33:E33" si="14">D29/$B$29</f>
        <v>0.50699437835011107</v>
      </c>
      <c r="E33" s="148">
        <f t="shared" si="14"/>
        <v>0.20420970061445939</v>
      </c>
      <c r="F33" s="148">
        <f t="shared" ref="F33" si="15">F29/$B$29</f>
        <v>6.7982742842201595E-3</v>
      </c>
      <c r="G33" s="148">
        <f>G29/$B$29</f>
        <v>7.5826905477840243E-3</v>
      </c>
      <c r="H33" s="148">
        <f>H29/$B$29</f>
        <v>2.2878807687279384E-2</v>
      </c>
      <c r="I33" s="20" t="s">
        <v>215</v>
      </c>
    </row>
    <row r="34" spans="1:9" x14ac:dyDescent="0.25">
      <c r="A34" s="164" t="s">
        <v>41</v>
      </c>
      <c r="B34" s="163"/>
      <c r="C34" s="163"/>
      <c r="D34" s="163" t="s">
        <v>42</v>
      </c>
      <c r="E34" s="163"/>
      <c r="F34" s="163"/>
      <c r="G34" s="163"/>
      <c r="H34" s="163"/>
      <c r="I34" s="163"/>
    </row>
    <row r="35" spans="1:9" x14ac:dyDescent="0.25">
      <c r="I35" s="22"/>
    </row>
    <row r="36" spans="1:9" x14ac:dyDescent="0.25">
      <c r="I36" s="22"/>
    </row>
    <row r="37" spans="1:9" x14ac:dyDescent="0.25">
      <c r="I37" s="22"/>
    </row>
    <row r="38" spans="1:9" x14ac:dyDescent="0.25">
      <c r="F38" s="18"/>
    </row>
    <row r="39" spans="1:9" x14ac:dyDescent="0.25">
      <c r="G39" s="18"/>
      <c r="H39" s="18"/>
    </row>
  </sheetData>
  <mergeCells count="17">
    <mergeCell ref="B20:G20"/>
    <mergeCell ref="B25:G25"/>
    <mergeCell ref="D34:I34"/>
    <mergeCell ref="A34:C34"/>
    <mergeCell ref="A1:I1"/>
    <mergeCell ref="A2:I2"/>
    <mergeCell ref="A3:A4"/>
    <mergeCell ref="B3:B4"/>
    <mergeCell ref="I3:I4"/>
    <mergeCell ref="C3:H3"/>
    <mergeCell ref="B5:H5"/>
    <mergeCell ref="A30:B30"/>
    <mergeCell ref="A31:B31"/>
    <mergeCell ref="A32:B32"/>
    <mergeCell ref="A33:B33"/>
    <mergeCell ref="B10:G10"/>
    <mergeCell ref="B15:G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98"/>
  <sheetViews>
    <sheetView rightToLeft="1" tabSelected="1" view="pageBreakPreview" zoomScale="70" zoomScaleNormal="80" zoomScaleSheetLayoutView="70" workbookViewId="0">
      <selection activeCell="E47" sqref="E47"/>
    </sheetView>
  </sheetViews>
  <sheetFormatPr defaultColWidth="9.140625" defaultRowHeight="15" x14ac:dyDescent="0.25"/>
  <cols>
    <col min="1" max="1" width="16.140625" style="1" bestFit="1" customWidth="1"/>
    <col min="2" max="2" width="12" style="1" customWidth="1"/>
    <col min="3" max="3" width="12.5703125" style="1" bestFit="1" customWidth="1"/>
    <col min="4" max="4" width="16.7109375" style="1" customWidth="1"/>
    <col min="5" max="5" width="13.7109375" style="1" customWidth="1"/>
    <col min="6" max="6" width="12" style="1" bestFit="1" customWidth="1"/>
    <col min="7" max="7" width="12" style="1" customWidth="1"/>
    <col min="8" max="8" width="19.85546875" style="21" customWidth="1"/>
    <col min="9" max="16384" width="9.140625" style="1"/>
  </cols>
  <sheetData>
    <row r="1" spans="1:10" s="4" customFormat="1" ht="29.25" customHeight="1" x14ac:dyDescent="0.25">
      <c r="A1" s="177" t="s">
        <v>258</v>
      </c>
      <c r="B1" s="177"/>
      <c r="C1" s="177"/>
      <c r="D1" s="177"/>
      <c r="E1" s="177"/>
      <c r="F1" s="177"/>
      <c r="G1" s="177"/>
      <c r="H1" s="177"/>
    </row>
    <row r="2" spans="1:10" s="4" customFormat="1" ht="28.5" customHeight="1" x14ac:dyDescent="0.25">
      <c r="A2" s="178" t="s">
        <v>259</v>
      </c>
      <c r="B2" s="178"/>
      <c r="C2" s="178"/>
      <c r="D2" s="178"/>
      <c r="E2" s="178"/>
      <c r="F2" s="178"/>
      <c r="G2" s="178"/>
      <c r="H2" s="178"/>
    </row>
    <row r="3" spans="1:10" ht="31.5" customHeight="1" x14ac:dyDescent="0.25">
      <c r="A3" s="167" t="s">
        <v>0</v>
      </c>
      <c r="B3" s="167" t="s">
        <v>29</v>
      </c>
      <c r="C3" s="179" t="s">
        <v>30</v>
      </c>
      <c r="D3" s="179"/>
      <c r="E3" s="179"/>
      <c r="F3" s="179"/>
      <c r="G3" s="179"/>
      <c r="H3" s="179"/>
    </row>
    <row r="4" spans="1:10" ht="78.75" x14ac:dyDescent="0.25">
      <c r="A4" s="168"/>
      <c r="B4" s="168"/>
      <c r="C4" s="3" t="s">
        <v>24</v>
      </c>
      <c r="D4" s="3" t="s">
        <v>25</v>
      </c>
      <c r="E4" s="3" t="s">
        <v>26</v>
      </c>
      <c r="F4" s="142" t="s">
        <v>274</v>
      </c>
      <c r="G4" s="3" t="s">
        <v>27</v>
      </c>
      <c r="H4" s="3" t="s">
        <v>5</v>
      </c>
    </row>
    <row r="5" spans="1:10" ht="16.5" customHeight="1" x14ac:dyDescent="0.25">
      <c r="A5" s="23" t="s">
        <v>6</v>
      </c>
      <c r="B5" s="174"/>
      <c r="C5" s="175"/>
      <c r="D5" s="175"/>
      <c r="E5" s="175"/>
      <c r="F5" s="175"/>
      <c r="G5" s="176"/>
      <c r="H5" s="24" t="s">
        <v>7</v>
      </c>
    </row>
    <row r="6" spans="1:10" x14ac:dyDescent="0.25">
      <c r="A6" s="8" t="s">
        <v>8</v>
      </c>
      <c r="B6" s="16">
        <f>C6+D6+E6+G6</f>
        <v>20700</v>
      </c>
      <c r="C6" s="9">
        <v>22</v>
      </c>
      <c r="D6" s="9">
        <v>16578</v>
      </c>
      <c r="E6" s="6">
        <v>3415</v>
      </c>
      <c r="F6" s="9">
        <v>0</v>
      </c>
      <c r="G6" s="6">
        <v>685</v>
      </c>
      <c r="H6" s="17" t="s">
        <v>9</v>
      </c>
      <c r="I6" s="136"/>
    </row>
    <row r="7" spans="1:10" x14ac:dyDescent="0.25">
      <c r="A7" s="8" t="s">
        <v>10</v>
      </c>
      <c r="B7" s="16">
        <f>C7+D7+E7+G7</f>
        <v>23764</v>
      </c>
      <c r="C7" s="9">
        <v>15</v>
      </c>
      <c r="D7" s="9">
        <v>18931</v>
      </c>
      <c r="E7" s="6">
        <v>4143</v>
      </c>
      <c r="F7" s="9">
        <v>0</v>
      </c>
      <c r="G7" s="6">
        <v>675</v>
      </c>
      <c r="H7" s="17" t="s">
        <v>11</v>
      </c>
      <c r="I7" s="136"/>
      <c r="J7" s="136"/>
    </row>
    <row r="8" spans="1:10" x14ac:dyDescent="0.25">
      <c r="A8" s="8" t="s">
        <v>12</v>
      </c>
      <c r="B8" s="16">
        <f>C8+D8+E8+G8</f>
        <v>14598</v>
      </c>
      <c r="C8" s="9">
        <v>3107</v>
      </c>
      <c r="D8" s="9">
        <v>11474</v>
      </c>
      <c r="E8" s="6">
        <v>17</v>
      </c>
      <c r="F8" s="9">
        <v>0</v>
      </c>
      <c r="G8" s="6">
        <v>0</v>
      </c>
      <c r="H8" s="17" t="s">
        <v>13</v>
      </c>
      <c r="I8" s="136"/>
    </row>
    <row r="9" spans="1:10" x14ac:dyDescent="0.25">
      <c r="A9" s="5" t="s">
        <v>14</v>
      </c>
      <c r="B9" s="19">
        <f>C9+D9+E9+G9+F9</f>
        <v>59062</v>
      </c>
      <c r="C9" s="19">
        <f>SUM(C6:C8)</f>
        <v>3144</v>
      </c>
      <c r="D9" s="19">
        <f t="shared" ref="D9" si="0">SUM(D6:D8)</f>
        <v>46983</v>
      </c>
      <c r="E9" s="19">
        <f>SUM(E6:E8)</f>
        <v>7575</v>
      </c>
      <c r="F9" s="19">
        <v>0</v>
      </c>
      <c r="G9" s="19">
        <f>SUM(G6:G8)</f>
        <v>1360</v>
      </c>
      <c r="H9" s="17" t="s">
        <v>15</v>
      </c>
    </row>
    <row r="10" spans="1:10" ht="16.5" customHeight="1" x14ac:dyDescent="0.25">
      <c r="A10" s="23" t="s">
        <v>16</v>
      </c>
      <c r="B10" s="174"/>
      <c r="C10" s="175"/>
      <c r="D10" s="175"/>
      <c r="E10" s="175"/>
      <c r="F10" s="175"/>
      <c r="G10" s="176"/>
      <c r="H10" s="24" t="s">
        <v>17</v>
      </c>
      <c r="I10" s="136"/>
    </row>
    <row r="11" spans="1:10" x14ac:dyDescent="0.25">
      <c r="A11" s="8" t="s">
        <v>8</v>
      </c>
      <c r="B11" s="6">
        <f>C11+D11+E11+G11</f>
        <v>641</v>
      </c>
      <c r="C11" s="9">
        <v>0</v>
      </c>
      <c r="D11" s="9">
        <v>472</v>
      </c>
      <c r="E11" s="6">
        <v>156</v>
      </c>
      <c r="F11" s="9">
        <v>0</v>
      </c>
      <c r="G11" s="6">
        <v>13</v>
      </c>
      <c r="H11" s="17">
        <v>205</v>
      </c>
    </row>
    <row r="12" spans="1:10" x14ac:dyDescent="0.25">
      <c r="A12" s="8" t="s">
        <v>10</v>
      </c>
      <c r="B12" s="6">
        <f>C12+D12+E12+G12</f>
        <v>67</v>
      </c>
      <c r="C12" s="9">
        <v>0</v>
      </c>
      <c r="D12" s="9">
        <v>50</v>
      </c>
      <c r="E12" s="6">
        <v>17</v>
      </c>
      <c r="F12" s="9">
        <v>0</v>
      </c>
      <c r="G12" s="6">
        <v>0</v>
      </c>
      <c r="H12" s="17">
        <v>20</v>
      </c>
      <c r="I12" s="136"/>
    </row>
    <row r="13" spans="1:10" x14ac:dyDescent="0.25">
      <c r="A13" s="8" t="s">
        <v>12</v>
      </c>
      <c r="B13" s="6">
        <f>C13+D13+E13+G13</f>
        <v>23</v>
      </c>
      <c r="C13" s="9">
        <v>5</v>
      </c>
      <c r="D13" s="9">
        <v>16</v>
      </c>
      <c r="E13" s="6">
        <v>2</v>
      </c>
      <c r="F13" s="9">
        <v>0</v>
      </c>
      <c r="G13" s="6">
        <v>0</v>
      </c>
      <c r="H13" s="17">
        <v>3</v>
      </c>
      <c r="I13" s="136"/>
    </row>
    <row r="14" spans="1:10" ht="16.5" customHeight="1" x14ac:dyDescent="0.25">
      <c r="A14" s="5" t="s">
        <v>14</v>
      </c>
      <c r="B14" s="19">
        <f>C14+D14+E14+G14+F14</f>
        <v>731</v>
      </c>
      <c r="C14" s="19">
        <f>SUM(C11:C13)</f>
        <v>5</v>
      </c>
      <c r="D14" s="19">
        <f t="shared" ref="D14" si="1">SUM(D11:D13)</f>
        <v>538</v>
      </c>
      <c r="E14" s="19">
        <f>SUM(E11:E13)</f>
        <v>175</v>
      </c>
      <c r="F14" s="19">
        <v>0</v>
      </c>
      <c r="G14" s="19">
        <f>SUM(G11:G13)</f>
        <v>13</v>
      </c>
      <c r="H14" s="20" t="s">
        <v>15</v>
      </c>
      <c r="I14" s="136"/>
    </row>
    <row r="15" spans="1:10" ht="16.5" customHeight="1" x14ac:dyDescent="0.25">
      <c r="A15" s="23" t="s">
        <v>18</v>
      </c>
      <c r="B15" s="174"/>
      <c r="C15" s="175"/>
      <c r="D15" s="175"/>
      <c r="E15" s="175"/>
      <c r="F15" s="175"/>
      <c r="G15" s="176"/>
      <c r="H15" s="24" t="s">
        <v>19</v>
      </c>
      <c r="I15" s="136"/>
    </row>
    <row r="16" spans="1:10" x14ac:dyDescent="0.25">
      <c r="A16" s="8" t="s">
        <v>8</v>
      </c>
      <c r="B16" s="16">
        <f>C16+D16+E16+G16</f>
        <v>1381</v>
      </c>
      <c r="C16" s="11">
        <v>0</v>
      </c>
      <c r="D16" s="9">
        <v>1381</v>
      </c>
      <c r="E16" s="6">
        <v>0</v>
      </c>
      <c r="F16" s="9">
        <v>0</v>
      </c>
      <c r="G16" s="6">
        <v>0</v>
      </c>
      <c r="H16" s="17" t="s">
        <v>9</v>
      </c>
      <c r="I16" s="136"/>
    </row>
    <row r="17" spans="1:8" x14ac:dyDescent="0.25">
      <c r="A17" s="8" t="s">
        <v>10</v>
      </c>
      <c r="B17" s="16">
        <f>C17+D17+E17+G17</f>
        <v>1291</v>
      </c>
      <c r="C17" s="11">
        <v>0</v>
      </c>
      <c r="D17" s="9">
        <v>1291</v>
      </c>
      <c r="E17" s="6">
        <v>0</v>
      </c>
      <c r="F17" s="9">
        <v>0</v>
      </c>
      <c r="G17" s="6">
        <v>0</v>
      </c>
      <c r="H17" s="17" t="s">
        <v>11</v>
      </c>
    </row>
    <row r="18" spans="1:8" ht="16.5" customHeight="1" x14ac:dyDescent="0.25">
      <c r="A18" s="8" t="s">
        <v>12</v>
      </c>
      <c r="B18" s="16">
        <f>C18+D18+E18+G18</f>
        <v>232</v>
      </c>
      <c r="C18" s="11">
        <v>0</v>
      </c>
      <c r="D18" s="9">
        <v>232</v>
      </c>
      <c r="E18" s="6">
        <v>0</v>
      </c>
      <c r="F18" s="9">
        <v>0</v>
      </c>
      <c r="G18" s="6">
        <v>0</v>
      </c>
      <c r="H18" s="17" t="s">
        <v>13</v>
      </c>
    </row>
    <row r="19" spans="1:8" x14ac:dyDescent="0.25">
      <c r="A19" s="5" t="s">
        <v>14</v>
      </c>
      <c r="B19" s="12">
        <f>C19+D19+E19+G19+F19</f>
        <v>2904</v>
      </c>
      <c r="C19" s="12">
        <f>SUM(C16:C18)</f>
        <v>0</v>
      </c>
      <c r="D19" s="12">
        <f t="shared" ref="D19" si="2">SUM(D16:D18)</f>
        <v>2904</v>
      </c>
      <c r="E19" s="12">
        <f>SUM(E16:E18)</f>
        <v>0</v>
      </c>
      <c r="F19" s="19">
        <v>0</v>
      </c>
      <c r="G19" s="12">
        <f>SUM(G16:G18)</f>
        <v>0</v>
      </c>
      <c r="H19" s="20" t="s">
        <v>15</v>
      </c>
    </row>
    <row r="20" spans="1:8" ht="16.5" customHeight="1" x14ac:dyDescent="0.25">
      <c r="A20" s="23" t="s">
        <v>20</v>
      </c>
      <c r="B20" s="174"/>
      <c r="C20" s="175"/>
      <c r="D20" s="175"/>
      <c r="E20" s="175"/>
      <c r="F20" s="175"/>
      <c r="G20" s="176"/>
      <c r="H20" s="24" t="s">
        <v>21</v>
      </c>
    </row>
    <row r="21" spans="1:8" x14ac:dyDescent="0.25">
      <c r="A21" s="8" t="s">
        <v>8</v>
      </c>
      <c r="B21" s="16">
        <f>C21+D21+E21+G21+F21</f>
        <v>5257</v>
      </c>
      <c r="C21" s="9">
        <v>43</v>
      </c>
      <c r="D21" s="9">
        <v>4370</v>
      </c>
      <c r="E21" s="6">
        <v>809</v>
      </c>
      <c r="F21" s="9">
        <v>10</v>
      </c>
      <c r="G21" s="6">
        <v>25</v>
      </c>
      <c r="H21" s="17" t="s">
        <v>9</v>
      </c>
    </row>
    <row r="22" spans="1:8" ht="16.5" customHeight="1" x14ac:dyDescent="0.25">
      <c r="A22" s="8" t="s">
        <v>10</v>
      </c>
      <c r="B22" s="16">
        <f>C22+D22+E22+G22+F22</f>
        <v>3844</v>
      </c>
      <c r="C22" s="9">
        <v>22</v>
      </c>
      <c r="D22" s="9">
        <v>3034</v>
      </c>
      <c r="E22" s="6">
        <v>759</v>
      </c>
      <c r="F22" s="9">
        <v>16</v>
      </c>
      <c r="G22" s="6">
        <v>13</v>
      </c>
      <c r="H22" s="17" t="s">
        <v>11</v>
      </c>
    </row>
    <row r="23" spans="1:8" x14ac:dyDescent="0.25">
      <c r="A23" s="8" t="s">
        <v>12</v>
      </c>
      <c r="B23" s="16">
        <f>C23+D23+E23+G23+F23</f>
        <v>20916</v>
      </c>
      <c r="C23" s="9">
        <v>5543</v>
      </c>
      <c r="D23" s="9">
        <v>14652</v>
      </c>
      <c r="E23" s="6">
        <v>417</v>
      </c>
      <c r="F23" s="9">
        <v>297</v>
      </c>
      <c r="G23" s="6">
        <v>7</v>
      </c>
      <c r="H23" s="17" t="s">
        <v>13</v>
      </c>
    </row>
    <row r="24" spans="1:8" x14ac:dyDescent="0.25">
      <c r="A24" s="5" t="s">
        <v>14</v>
      </c>
      <c r="B24" s="12">
        <f>B21+B22+B23</f>
        <v>30017</v>
      </c>
      <c r="C24" s="12">
        <v>5608</v>
      </c>
      <c r="D24" s="12">
        <f t="shared" ref="D24" si="3">SUM(D21:D23)</f>
        <v>22056</v>
      </c>
      <c r="E24" s="12">
        <f>SUM(E21:E23)</f>
        <v>1985</v>
      </c>
      <c r="F24" s="12">
        <f>SUM(F21:F23)</f>
        <v>323</v>
      </c>
      <c r="G24" s="12">
        <f>SUM(G21:G23)</f>
        <v>45</v>
      </c>
      <c r="H24" s="20" t="s">
        <v>15</v>
      </c>
    </row>
    <row r="25" spans="1:8" ht="16.5" customHeight="1" x14ac:dyDescent="0.25">
      <c r="A25" s="23" t="s">
        <v>14</v>
      </c>
      <c r="B25" s="174"/>
      <c r="C25" s="175"/>
      <c r="D25" s="175"/>
      <c r="E25" s="175"/>
      <c r="F25" s="175"/>
      <c r="G25" s="176"/>
      <c r="H25" s="24" t="s">
        <v>15</v>
      </c>
    </row>
    <row r="26" spans="1:8" x14ac:dyDescent="0.25">
      <c r="A26" s="5" t="s">
        <v>8</v>
      </c>
      <c r="B26" s="16">
        <f>B6+B11+B16+B21</f>
        <v>27979</v>
      </c>
      <c r="C26" s="16">
        <f>C6+C11+C16+C21</f>
        <v>65</v>
      </c>
      <c r="D26" s="16">
        <f t="shared" ref="D26" si="4">D6+D11+D16+D21</f>
        <v>22801</v>
      </c>
      <c r="E26" s="16">
        <f t="shared" ref="E26:G29" si="5">E6+E11+E16+E21</f>
        <v>4380</v>
      </c>
      <c r="F26" s="16">
        <f t="shared" si="5"/>
        <v>10</v>
      </c>
      <c r="G26" s="16">
        <f t="shared" si="5"/>
        <v>723</v>
      </c>
      <c r="H26" s="17" t="s">
        <v>9</v>
      </c>
    </row>
    <row r="27" spans="1:8" x14ac:dyDescent="0.25">
      <c r="A27" s="5" t="s">
        <v>10</v>
      </c>
      <c r="B27" s="16">
        <f>B7+B12+B17+B22</f>
        <v>28966</v>
      </c>
      <c r="C27" s="16">
        <f t="shared" ref="C27:D27" si="6">C7+C12+C17+C22</f>
        <v>37</v>
      </c>
      <c r="D27" s="16">
        <f t="shared" si="6"/>
        <v>23306</v>
      </c>
      <c r="E27" s="16">
        <f t="shared" si="5"/>
        <v>4919</v>
      </c>
      <c r="F27" s="16">
        <f t="shared" si="5"/>
        <v>16</v>
      </c>
      <c r="G27" s="16">
        <f t="shared" si="5"/>
        <v>688</v>
      </c>
      <c r="H27" s="17" t="s">
        <v>11</v>
      </c>
    </row>
    <row r="28" spans="1:8" x14ac:dyDescent="0.25">
      <c r="A28" s="14" t="s">
        <v>12</v>
      </c>
      <c r="B28" s="16">
        <f>B8+B13+B18+B23</f>
        <v>35769</v>
      </c>
      <c r="C28" s="16">
        <f t="shared" ref="C28:D28" si="7">C8+C13+C18+C23</f>
        <v>8655</v>
      </c>
      <c r="D28" s="16">
        <f t="shared" si="7"/>
        <v>26374</v>
      </c>
      <c r="E28" s="16">
        <f t="shared" si="5"/>
        <v>436</v>
      </c>
      <c r="F28" s="16">
        <f t="shared" si="5"/>
        <v>297</v>
      </c>
      <c r="G28" s="16">
        <f t="shared" si="5"/>
        <v>7</v>
      </c>
      <c r="H28" s="17" t="s">
        <v>13</v>
      </c>
    </row>
    <row r="29" spans="1:8" x14ac:dyDescent="0.25">
      <c r="A29" s="13" t="s">
        <v>14</v>
      </c>
      <c r="B29" s="12">
        <f>B9+B14+B19+B24</f>
        <v>92714</v>
      </c>
      <c r="C29" s="12">
        <f>C9+C14+C19+C24</f>
        <v>8757</v>
      </c>
      <c r="D29" s="12">
        <f t="shared" ref="D29" si="8">D9+D14+D19+D24</f>
        <v>72481</v>
      </c>
      <c r="E29" s="12">
        <f t="shared" si="5"/>
        <v>9735</v>
      </c>
      <c r="F29" s="12">
        <f t="shared" si="5"/>
        <v>323</v>
      </c>
      <c r="G29" s="12">
        <f t="shared" si="5"/>
        <v>1418</v>
      </c>
      <c r="H29" s="20" t="s">
        <v>15</v>
      </c>
    </row>
    <row r="30" spans="1:8" x14ac:dyDescent="0.25">
      <c r="A30" s="172" t="s">
        <v>218</v>
      </c>
      <c r="B30" s="173"/>
      <c r="C30" s="147">
        <f>C26/$B$26</f>
        <v>2.323170949640802E-3</v>
      </c>
      <c r="D30" s="147">
        <f t="shared" ref="D30" si="9">D26/$B$26</f>
        <v>0.81493262804246047</v>
      </c>
      <c r="E30" s="147">
        <f>E26/$B$26</f>
        <v>0.15654598091425712</v>
      </c>
      <c r="F30" s="147">
        <f t="shared" ref="F30" si="10">F26/$B$26</f>
        <v>3.5741091532935415E-4</v>
      </c>
      <c r="G30" s="147">
        <f>G26/$B$26</f>
        <v>2.5840809178312305E-2</v>
      </c>
      <c r="H30" s="17" t="s">
        <v>213</v>
      </c>
    </row>
    <row r="31" spans="1:8" x14ac:dyDescent="0.25">
      <c r="A31" s="172" t="s">
        <v>219</v>
      </c>
      <c r="B31" s="173"/>
      <c r="C31" s="147">
        <f>C27/$B$27</f>
        <v>1.2773596630532348E-3</v>
      </c>
      <c r="D31" s="147">
        <f t="shared" ref="D31" si="11">D27/$B$27</f>
        <v>0.80459849478699164</v>
      </c>
      <c r="E31" s="147">
        <f>E27/$B$27</f>
        <v>0.16981978871780709</v>
      </c>
      <c r="F31" s="147">
        <f t="shared" ref="F31" si="12">F27/$B$27</f>
        <v>5.5237174618518261E-4</v>
      </c>
      <c r="G31" s="147">
        <f>G27/$B$27</f>
        <v>2.3751985085962855E-2</v>
      </c>
      <c r="H31" s="17" t="s">
        <v>214</v>
      </c>
    </row>
    <row r="32" spans="1:8" x14ac:dyDescent="0.25">
      <c r="A32" s="172" t="s">
        <v>216</v>
      </c>
      <c r="B32" s="173"/>
      <c r="C32" s="147">
        <f>C28/$B$28</f>
        <v>0.24196930302776146</v>
      </c>
      <c r="D32" s="147">
        <f t="shared" ref="D32" si="13">D28/$B$28</f>
        <v>0.73734239145628899</v>
      </c>
      <c r="E32" s="147">
        <f>E28/$B$28</f>
        <v>1.2189325952640554E-2</v>
      </c>
      <c r="F32" s="147">
        <f t="shared" ref="F32" si="14">F28/$B$28</f>
        <v>8.3032793759959742E-3</v>
      </c>
      <c r="G32" s="147">
        <f>G28/$B$28</f>
        <v>1.9570018731303643E-4</v>
      </c>
      <c r="H32" s="17" t="s">
        <v>220</v>
      </c>
    </row>
    <row r="33" spans="1:9" x14ac:dyDescent="0.25">
      <c r="A33" s="172" t="s">
        <v>212</v>
      </c>
      <c r="B33" s="173"/>
      <c r="C33" s="147">
        <f>C29/$B$29</f>
        <v>9.4451754859028847E-2</v>
      </c>
      <c r="D33" s="147">
        <f t="shared" ref="D33" si="15">D29/$B$29</f>
        <v>0.78176974351230666</v>
      </c>
      <c r="E33" s="147">
        <f>E29/$B$29</f>
        <v>0.1050003235757275</v>
      </c>
      <c r="F33" s="147">
        <f t="shared" ref="F33" si="16">F29/$B$29</f>
        <v>3.4838319994822788E-3</v>
      </c>
      <c r="G33" s="147">
        <f>G29/$B$29</f>
        <v>1.529434605345471E-2</v>
      </c>
      <c r="H33" s="20" t="s">
        <v>215</v>
      </c>
    </row>
    <row r="34" spans="1:9" x14ac:dyDescent="0.25">
      <c r="A34" s="164" t="s">
        <v>41</v>
      </c>
      <c r="B34" s="163"/>
      <c r="C34" s="163"/>
      <c r="D34" s="163" t="s">
        <v>42</v>
      </c>
      <c r="E34" s="163"/>
      <c r="F34" s="163"/>
      <c r="G34" s="163"/>
      <c r="H34" s="163"/>
      <c r="I34" s="163"/>
    </row>
    <row r="62" ht="15.75" customHeight="1" x14ac:dyDescent="0.25"/>
    <row r="66" ht="16.5" customHeight="1" x14ac:dyDescent="0.25"/>
    <row r="70" ht="16.5" customHeight="1" x14ac:dyDescent="0.25"/>
    <row r="74" ht="16.5" customHeight="1" x14ac:dyDescent="0.25"/>
    <row r="78" ht="16.5" customHeight="1" x14ac:dyDescent="0.25"/>
    <row r="86" ht="16.5" customHeight="1" x14ac:dyDescent="0.25"/>
    <row r="90" ht="16.5" customHeight="1" x14ac:dyDescent="0.25"/>
    <row r="94" ht="16.5" customHeight="1" x14ac:dyDescent="0.25"/>
    <row r="98" ht="16.5" customHeight="1" x14ac:dyDescent="0.25"/>
  </sheetData>
  <mergeCells count="16">
    <mergeCell ref="A34:C34"/>
    <mergeCell ref="D34:I34"/>
    <mergeCell ref="B5:G5"/>
    <mergeCell ref="A1:H1"/>
    <mergeCell ref="A2:H2"/>
    <mergeCell ref="A3:A4"/>
    <mergeCell ref="B3:B4"/>
    <mergeCell ref="C3:H3"/>
    <mergeCell ref="A30:B30"/>
    <mergeCell ref="A31:B31"/>
    <mergeCell ref="A32:B32"/>
    <mergeCell ref="A33:B33"/>
    <mergeCell ref="B10:G10"/>
    <mergeCell ref="B15:G15"/>
    <mergeCell ref="B20:G20"/>
    <mergeCell ref="B25:G2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31"/>
  <sheetViews>
    <sheetView rightToLeft="1" zoomScale="85" zoomScaleNormal="85" workbookViewId="0">
      <selection activeCell="A27" sqref="A27:XFD27"/>
    </sheetView>
  </sheetViews>
  <sheetFormatPr defaultRowHeight="15" x14ac:dyDescent="0.25"/>
  <cols>
    <col min="1" max="1" width="17.7109375" style="45" customWidth="1"/>
    <col min="2" max="2" width="11.140625" style="44" customWidth="1"/>
    <col min="3" max="3" width="15.28515625" style="45" customWidth="1"/>
    <col min="4" max="4" width="14.140625" style="45" customWidth="1"/>
    <col min="5" max="5" width="16.28515625" style="45" customWidth="1"/>
    <col min="6" max="6" width="19.7109375" style="45" customWidth="1"/>
    <col min="7" max="7" width="23.5703125" style="45" customWidth="1"/>
    <col min="8" max="8" width="23.7109375" customWidth="1"/>
  </cols>
  <sheetData>
    <row r="1" spans="1:9" ht="47.25" customHeight="1" x14ac:dyDescent="0.25">
      <c r="A1" s="182" t="s">
        <v>260</v>
      </c>
      <c r="B1" s="183"/>
      <c r="C1" s="183"/>
      <c r="D1" s="183"/>
      <c r="E1" s="183"/>
      <c r="F1" s="183"/>
      <c r="G1" s="183"/>
    </row>
    <row r="2" spans="1:9" ht="14.45" customHeight="1" x14ac:dyDescent="0.25">
      <c r="A2" s="184" t="s">
        <v>31</v>
      </c>
      <c r="B2" s="184" t="s">
        <v>32</v>
      </c>
      <c r="C2" s="188" t="s">
        <v>33</v>
      </c>
      <c r="D2" s="189"/>
      <c r="E2" s="189"/>
      <c r="F2" s="189"/>
      <c r="G2" s="189"/>
      <c r="H2" s="189"/>
    </row>
    <row r="3" spans="1:9" ht="51.75" customHeight="1" x14ac:dyDescent="0.25">
      <c r="A3" s="184"/>
      <c r="B3" s="184"/>
      <c r="C3" s="25" t="s">
        <v>35</v>
      </c>
      <c r="D3" s="25" t="s">
        <v>36</v>
      </c>
      <c r="E3" s="25" t="s">
        <v>37</v>
      </c>
      <c r="F3" s="142" t="s">
        <v>274</v>
      </c>
      <c r="G3" s="25" t="s">
        <v>38</v>
      </c>
      <c r="H3" s="142" t="s">
        <v>5</v>
      </c>
    </row>
    <row r="4" spans="1:9" x14ac:dyDescent="0.25">
      <c r="A4" s="26" t="s">
        <v>6</v>
      </c>
      <c r="B4" s="185"/>
      <c r="C4" s="186"/>
      <c r="D4" s="186"/>
      <c r="E4" s="186"/>
      <c r="F4" s="186"/>
      <c r="G4" s="187"/>
      <c r="H4" s="28" t="s">
        <v>39</v>
      </c>
    </row>
    <row r="5" spans="1:9" x14ac:dyDescent="0.25">
      <c r="A5" s="29" t="s">
        <v>8</v>
      </c>
      <c r="B5" s="30">
        <f>C5+D5+E5+G5</f>
        <v>755079</v>
      </c>
      <c r="C5" s="9">
        <v>34129</v>
      </c>
      <c r="D5" s="9">
        <v>604396</v>
      </c>
      <c r="E5" s="32">
        <v>99417</v>
      </c>
      <c r="F5" s="32">
        <v>0</v>
      </c>
      <c r="G5" s="31">
        <v>17137</v>
      </c>
      <c r="H5" s="33" t="s">
        <v>9</v>
      </c>
    </row>
    <row r="6" spans="1:9" x14ac:dyDescent="0.25">
      <c r="A6" s="29" t="s">
        <v>10</v>
      </c>
      <c r="B6" s="30">
        <f>C6+D6+E6+G6</f>
        <v>834975</v>
      </c>
      <c r="C6" s="9">
        <v>35036</v>
      </c>
      <c r="D6" s="9">
        <v>664559</v>
      </c>
      <c r="E6" s="31">
        <v>119707</v>
      </c>
      <c r="F6" s="31">
        <v>0</v>
      </c>
      <c r="G6" s="31">
        <v>15673</v>
      </c>
      <c r="H6" s="33" t="s">
        <v>11</v>
      </c>
    </row>
    <row r="7" spans="1:9" ht="15.75" thickBot="1" x14ac:dyDescent="0.3">
      <c r="A7" s="34" t="s">
        <v>14</v>
      </c>
      <c r="B7" s="35">
        <f>C7+D7+E7+G7+F7</f>
        <v>1590054</v>
      </c>
      <c r="C7" s="35">
        <f>C5+C6</f>
        <v>69165</v>
      </c>
      <c r="D7" s="35">
        <f>D5+D6</f>
        <v>1268955</v>
      </c>
      <c r="E7" s="35">
        <f t="shared" ref="E7:G7" si="0">E5+E6</f>
        <v>219124</v>
      </c>
      <c r="F7" s="35">
        <f t="shared" si="0"/>
        <v>0</v>
      </c>
      <c r="G7" s="35">
        <f t="shared" si="0"/>
        <v>32810</v>
      </c>
      <c r="H7" s="36" t="s">
        <v>15</v>
      </c>
    </row>
    <row r="8" spans="1:9" x14ac:dyDescent="0.25">
      <c r="A8" s="37" t="s">
        <v>40</v>
      </c>
      <c r="B8" s="185"/>
      <c r="C8" s="186"/>
      <c r="D8" s="186"/>
      <c r="E8" s="186"/>
      <c r="F8" s="186"/>
      <c r="G8" s="187"/>
      <c r="H8" s="38" t="s">
        <v>17</v>
      </c>
    </row>
    <row r="9" spans="1:9" x14ac:dyDescent="0.25">
      <c r="A9" s="29" t="s">
        <v>8</v>
      </c>
      <c r="B9" s="30">
        <f>C9+D9+E9+G9</f>
        <v>17839</v>
      </c>
      <c r="C9" s="9">
        <v>110</v>
      </c>
      <c r="D9" s="9">
        <v>14171</v>
      </c>
      <c r="E9" s="31">
        <v>3270</v>
      </c>
      <c r="F9" s="31">
        <v>0</v>
      </c>
      <c r="G9" s="31">
        <v>288</v>
      </c>
      <c r="H9" s="33" t="s">
        <v>9</v>
      </c>
    </row>
    <row r="10" spans="1:9" x14ac:dyDescent="0.25">
      <c r="A10" s="29" t="s">
        <v>10</v>
      </c>
      <c r="B10" s="30">
        <f>C10+D10+E10+G10</f>
        <v>2934</v>
      </c>
      <c r="C10" s="9">
        <v>101</v>
      </c>
      <c r="D10" s="9">
        <v>2276</v>
      </c>
      <c r="E10" s="31">
        <v>557</v>
      </c>
      <c r="F10" s="31">
        <v>0</v>
      </c>
      <c r="G10" s="31">
        <v>0</v>
      </c>
      <c r="H10" s="33" t="s">
        <v>11</v>
      </c>
    </row>
    <row r="11" spans="1:9" ht="15.75" thickBot="1" x14ac:dyDescent="0.3">
      <c r="A11" s="34" t="s">
        <v>14</v>
      </c>
      <c r="B11" s="35">
        <f>C11+D11+E11+G11+F11</f>
        <v>20773</v>
      </c>
      <c r="C11" s="35">
        <f>C9+C10</f>
        <v>211</v>
      </c>
      <c r="D11" s="35">
        <f>D9+D10</f>
        <v>16447</v>
      </c>
      <c r="E11" s="35">
        <f t="shared" ref="E11:G11" si="1">E9+E10</f>
        <v>3827</v>
      </c>
      <c r="F11" s="35">
        <f t="shared" si="1"/>
        <v>0</v>
      </c>
      <c r="G11" s="35">
        <f t="shared" si="1"/>
        <v>288</v>
      </c>
      <c r="H11" s="36" t="s">
        <v>15</v>
      </c>
    </row>
    <row r="12" spans="1:9" x14ac:dyDescent="0.25">
      <c r="A12" s="37" t="s">
        <v>18</v>
      </c>
      <c r="B12" s="185"/>
      <c r="C12" s="186"/>
      <c r="D12" s="186"/>
      <c r="E12" s="186"/>
      <c r="F12" s="186"/>
      <c r="G12" s="187"/>
      <c r="H12" s="38" t="s">
        <v>19</v>
      </c>
    </row>
    <row r="13" spans="1:9" x14ac:dyDescent="0.25">
      <c r="A13" s="29" t="s">
        <v>8</v>
      </c>
      <c r="B13" s="9">
        <f>C13+D13+E13+G13</f>
        <v>58128</v>
      </c>
      <c r="C13" s="104">
        <v>0</v>
      </c>
      <c r="D13" s="9">
        <v>58128</v>
      </c>
      <c r="E13" s="31">
        <v>0</v>
      </c>
      <c r="F13" s="31">
        <v>0</v>
      </c>
      <c r="G13" s="31">
        <v>0</v>
      </c>
      <c r="H13" s="33" t="s">
        <v>9</v>
      </c>
    </row>
    <row r="14" spans="1:9" x14ac:dyDescent="0.25">
      <c r="A14" s="29" t="s">
        <v>10</v>
      </c>
      <c r="B14" s="9">
        <f>C14+D14+E14+G14</f>
        <v>54470</v>
      </c>
      <c r="C14" s="104">
        <v>0</v>
      </c>
      <c r="D14" s="9">
        <v>54470</v>
      </c>
      <c r="E14" s="31">
        <v>0</v>
      </c>
      <c r="F14" s="31">
        <v>0</v>
      </c>
      <c r="G14" s="31">
        <v>0</v>
      </c>
      <c r="H14" s="33" t="s">
        <v>11</v>
      </c>
    </row>
    <row r="15" spans="1:9" ht="15.75" thickBot="1" x14ac:dyDescent="0.3">
      <c r="A15" s="34" t="s">
        <v>14</v>
      </c>
      <c r="B15" s="35">
        <f>C15+D15+E15+G15+F15</f>
        <v>112598</v>
      </c>
      <c r="C15" s="35">
        <v>0</v>
      </c>
      <c r="D15" s="35">
        <f>D13+D14</f>
        <v>112598</v>
      </c>
      <c r="E15" s="35">
        <v>0</v>
      </c>
      <c r="F15" s="35">
        <v>0</v>
      </c>
      <c r="G15" s="35">
        <v>0</v>
      </c>
      <c r="H15" s="36" t="s">
        <v>15</v>
      </c>
    </row>
    <row r="16" spans="1:9" x14ac:dyDescent="0.25">
      <c r="A16" s="37" t="s">
        <v>20</v>
      </c>
      <c r="B16" s="185"/>
      <c r="C16" s="186"/>
      <c r="D16" s="186"/>
      <c r="E16" s="186"/>
      <c r="F16" s="186"/>
      <c r="G16" s="187"/>
      <c r="H16" s="38" t="s">
        <v>21</v>
      </c>
      <c r="I16" s="138"/>
    </row>
    <row r="17" spans="1:9" x14ac:dyDescent="0.25">
      <c r="A17" s="29" t="s">
        <v>8</v>
      </c>
      <c r="B17" s="30">
        <f>C17+D17+E17+G17+F17</f>
        <v>336850</v>
      </c>
      <c r="C17" s="9">
        <v>49473</v>
      </c>
      <c r="D17" s="9">
        <v>262966</v>
      </c>
      <c r="E17" s="31">
        <v>20196</v>
      </c>
      <c r="F17" s="31">
        <v>3544</v>
      </c>
      <c r="G17" s="31">
        <v>671</v>
      </c>
      <c r="H17" s="33" t="s">
        <v>9</v>
      </c>
      <c r="I17" s="138"/>
    </row>
    <row r="18" spans="1:9" x14ac:dyDescent="0.25">
      <c r="A18" s="29" t="s">
        <v>10</v>
      </c>
      <c r="B18" s="30">
        <f>C18+D18+E18+G18+F18</f>
        <v>246835</v>
      </c>
      <c r="C18" s="9">
        <v>45012</v>
      </c>
      <c r="D18" s="9">
        <v>181590</v>
      </c>
      <c r="E18" s="31">
        <v>17234</v>
      </c>
      <c r="F18" s="31">
        <v>2844</v>
      </c>
      <c r="G18" s="31">
        <v>155</v>
      </c>
      <c r="H18" s="33" t="s">
        <v>11</v>
      </c>
      <c r="I18" s="138"/>
    </row>
    <row r="19" spans="1:9" ht="15.75" thickBot="1" x14ac:dyDescent="0.3">
      <c r="A19" s="34" t="s">
        <v>14</v>
      </c>
      <c r="B19" s="35">
        <f>C19+D19+E19+G19+F19</f>
        <v>583685</v>
      </c>
      <c r="C19" s="35">
        <f>C17+C18</f>
        <v>94485</v>
      </c>
      <c r="D19" s="35">
        <f t="shared" ref="D19:G19" si="2">D17+D18</f>
        <v>444556</v>
      </c>
      <c r="E19" s="35">
        <f t="shared" si="2"/>
        <v>37430</v>
      </c>
      <c r="F19" s="35">
        <f t="shared" si="2"/>
        <v>6388</v>
      </c>
      <c r="G19" s="35">
        <f t="shared" si="2"/>
        <v>826</v>
      </c>
      <c r="H19" s="36" t="s">
        <v>15</v>
      </c>
      <c r="I19" s="138"/>
    </row>
    <row r="20" spans="1:9" ht="15.75" thickBot="1" x14ac:dyDescent="0.3">
      <c r="A20" s="39" t="s">
        <v>14</v>
      </c>
      <c r="B20" s="185"/>
      <c r="C20" s="186"/>
      <c r="D20" s="186"/>
      <c r="E20" s="186"/>
      <c r="F20" s="186"/>
      <c r="G20" s="187"/>
      <c r="H20" s="40" t="s">
        <v>15</v>
      </c>
      <c r="I20" s="138"/>
    </row>
    <row r="21" spans="1:9" ht="15.75" thickBot="1" x14ac:dyDescent="0.3">
      <c r="A21" s="105" t="s">
        <v>8</v>
      </c>
      <c r="B21" s="41">
        <f>C21+D21+E21+G21+F21</f>
        <v>1167896</v>
      </c>
      <c r="C21" s="41">
        <f t="shared" ref="C21:D23" si="3">C5+C9+C13+C17</f>
        <v>83712</v>
      </c>
      <c r="D21" s="41">
        <f t="shared" si="3"/>
        <v>939661</v>
      </c>
      <c r="E21" s="41">
        <f t="shared" ref="E21:G21" si="4">E5+E9+E13+E17</f>
        <v>122883</v>
      </c>
      <c r="F21" s="41">
        <f>F5+F9+F13+F17</f>
        <v>3544</v>
      </c>
      <c r="G21" s="41">
        <f t="shared" si="4"/>
        <v>18096</v>
      </c>
      <c r="H21" s="42" t="s">
        <v>9</v>
      </c>
      <c r="I21" s="138"/>
    </row>
    <row r="22" spans="1:9" ht="15.75" thickBot="1" x14ac:dyDescent="0.3">
      <c r="A22" s="105" t="s">
        <v>10</v>
      </c>
      <c r="B22" s="41">
        <f>C22+D22+E22+G22+F22</f>
        <v>1139214</v>
      </c>
      <c r="C22" s="41">
        <f t="shared" si="3"/>
        <v>80149</v>
      </c>
      <c r="D22" s="41">
        <f t="shared" si="3"/>
        <v>902895</v>
      </c>
      <c r="E22" s="41">
        <f t="shared" ref="E22:G22" si="5">E6+E10+E14+E18</f>
        <v>137498</v>
      </c>
      <c r="F22" s="41">
        <f>F6+F10+F14+F18</f>
        <v>2844</v>
      </c>
      <c r="G22" s="41">
        <f t="shared" si="5"/>
        <v>15828</v>
      </c>
      <c r="H22" s="42" t="s">
        <v>11</v>
      </c>
      <c r="I22" s="138"/>
    </row>
    <row r="23" spans="1:9" x14ac:dyDescent="0.25">
      <c r="A23" s="119" t="s">
        <v>14</v>
      </c>
      <c r="B23" s="120">
        <f>C23+D23+E23+G23+F23</f>
        <v>2307110</v>
      </c>
      <c r="C23" s="120">
        <f t="shared" si="3"/>
        <v>163861</v>
      </c>
      <c r="D23" s="120">
        <f t="shared" si="3"/>
        <v>1842556</v>
      </c>
      <c r="E23" s="120">
        <f t="shared" ref="E23:G23" si="6">E7+E11+E15+E19</f>
        <v>260381</v>
      </c>
      <c r="F23" s="120">
        <f>F7+F11+F15+F19</f>
        <v>6388</v>
      </c>
      <c r="G23" s="120">
        <f t="shared" si="6"/>
        <v>33924</v>
      </c>
      <c r="H23" s="121" t="s">
        <v>15</v>
      </c>
      <c r="I23" s="138"/>
    </row>
    <row r="24" spans="1:9" x14ac:dyDescent="0.25">
      <c r="A24" s="180" t="s">
        <v>218</v>
      </c>
      <c r="B24" s="181"/>
      <c r="C24" s="124">
        <f>C21/$B$21</f>
        <v>7.1677615130114322E-2</v>
      </c>
      <c r="D24" s="124">
        <f t="shared" ref="D24:E24" si="7">D21/$B$21</f>
        <v>0.8045759211436635</v>
      </c>
      <c r="E24" s="124">
        <f t="shared" si="7"/>
        <v>0.10521741661928802</v>
      </c>
      <c r="F24" s="124">
        <f t="shared" ref="F24" si="8">F21/$B$21</f>
        <v>3.0345167720413463E-3</v>
      </c>
      <c r="G24" s="124">
        <f>G21/$B$21</f>
        <v>1.5494530334892833E-2</v>
      </c>
      <c r="H24" s="123" t="s">
        <v>213</v>
      </c>
      <c r="I24" s="138"/>
    </row>
    <row r="25" spans="1:9" x14ac:dyDescent="0.25">
      <c r="A25" s="180" t="s">
        <v>219</v>
      </c>
      <c r="B25" s="181"/>
      <c r="C25" s="124">
        <f>C22/$B$22</f>
        <v>7.0354648029255257E-2</v>
      </c>
      <c r="D25" s="124">
        <f t="shared" ref="D25:G25" si="9">D22/$B$22</f>
        <v>0.79255960688685356</v>
      </c>
      <c r="E25" s="124">
        <f t="shared" si="9"/>
        <v>0.1206954970707874</v>
      </c>
      <c r="F25" s="124">
        <f t="shared" ref="F25" si="10">F22/$B$22</f>
        <v>2.4964580842580936E-3</v>
      </c>
      <c r="G25" s="124">
        <f t="shared" si="9"/>
        <v>1.3893789928845678E-2</v>
      </c>
      <c r="H25" s="123" t="s">
        <v>214</v>
      </c>
      <c r="I25" s="138"/>
    </row>
    <row r="26" spans="1:9" x14ac:dyDescent="0.25">
      <c r="A26" s="180" t="s">
        <v>212</v>
      </c>
      <c r="B26" s="181"/>
      <c r="C26" s="124">
        <f>C23/$B$23</f>
        <v>7.1024355145615073E-2</v>
      </c>
      <c r="D26" s="124">
        <f t="shared" ref="D26:G26" si="11">D23/$B$23</f>
        <v>0.79864245744676243</v>
      </c>
      <c r="E26" s="124">
        <f t="shared" si="11"/>
        <v>0.11286024506850562</v>
      </c>
      <c r="F26" s="124">
        <f t="shared" ref="F26" si="12">F23/$B$23</f>
        <v>2.7688320019418232E-3</v>
      </c>
      <c r="G26" s="124">
        <f t="shared" si="11"/>
        <v>1.4704110337175081E-2</v>
      </c>
      <c r="H26" s="123" t="s">
        <v>215</v>
      </c>
      <c r="I26" s="138"/>
    </row>
    <row r="27" spans="1:9" x14ac:dyDescent="0.25">
      <c r="A27" s="43" t="s">
        <v>41</v>
      </c>
      <c r="G27" s="122" t="s">
        <v>42</v>
      </c>
      <c r="H27" s="138"/>
    </row>
    <row r="29" spans="1:9" x14ac:dyDescent="0.25">
      <c r="F29"/>
    </row>
    <row r="30" spans="1:9" x14ac:dyDescent="0.25">
      <c r="F30"/>
    </row>
    <row r="31" spans="1:9" x14ac:dyDescent="0.25">
      <c r="F31"/>
    </row>
  </sheetData>
  <mergeCells count="12">
    <mergeCell ref="A24:B24"/>
    <mergeCell ref="A25:B25"/>
    <mergeCell ref="A26:B26"/>
    <mergeCell ref="A1:G1"/>
    <mergeCell ref="A2:A3"/>
    <mergeCell ref="B2:B3"/>
    <mergeCell ref="B4:G4"/>
    <mergeCell ref="B8:G8"/>
    <mergeCell ref="B12:G12"/>
    <mergeCell ref="B16:G16"/>
    <mergeCell ref="B20:G20"/>
    <mergeCell ref="C2:H2"/>
  </mergeCells>
  <pageMargins left="0.26" right="0.23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28"/>
  <sheetViews>
    <sheetView rightToLeft="1" view="pageBreakPreview" topLeftCell="A20" zoomScaleNormal="100" zoomScaleSheetLayoutView="100" workbookViewId="0">
      <selection activeCell="I33" sqref="I33"/>
    </sheetView>
  </sheetViews>
  <sheetFormatPr defaultRowHeight="15" x14ac:dyDescent="0.25"/>
  <cols>
    <col min="1" max="1" width="18.28515625" customWidth="1"/>
    <col min="2" max="2" width="14.85546875" customWidth="1"/>
    <col min="3" max="3" width="15.85546875" customWidth="1"/>
    <col min="4" max="4" width="15.28515625" customWidth="1"/>
    <col min="5" max="5" width="29.7109375" customWidth="1"/>
    <col min="6" max="6" width="30.28515625" customWidth="1"/>
    <col min="7" max="7" width="11.85546875" customWidth="1"/>
  </cols>
  <sheetData>
    <row r="1" spans="1:6" ht="53.25" customHeight="1" x14ac:dyDescent="0.25">
      <c r="A1" s="182" t="s">
        <v>261</v>
      </c>
      <c r="B1" s="183"/>
      <c r="C1" s="183"/>
      <c r="D1" s="183"/>
      <c r="E1" s="183"/>
      <c r="F1" s="183"/>
    </row>
    <row r="2" spans="1:6" ht="24.75" customHeight="1" x14ac:dyDescent="0.25">
      <c r="A2" s="184" t="s">
        <v>31</v>
      </c>
      <c r="B2" s="184" t="s">
        <v>43</v>
      </c>
      <c r="C2" s="199" t="s">
        <v>33</v>
      </c>
      <c r="D2" s="200"/>
      <c r="E2" s="201"/>
      <c r="F2" s="184" t="s">
        <v>34</v>
      </c>
    </row>
    <row r="3" spans="1:6" ht="64.900000000000006" customHeight="1" x14ac:dyDescent="0.25">
      <c r="A3" s="184"/>
      <c r="B3" s="184"/>
      <c r="C3" s="25" t="s">
        <v>35</v>
      </c>
      <c r="D3" s="25" t="s">
        <v>36</v>
      </c>
      <c r="E3" s="25" t="s">
        <v>275</v>
      </c>
      <c r="F3" s="184"/>
    </row>
    <row r="4" spans="1:6" x14ac:dyDescent="0.25">
      <c r="A4" s="26" t="s">
        <v>6</v>
      </c>
      <c r="B4" s="196"/>
      <c r="C4" s="197"/>
      <c r="D4" s="197"/>
      <c r="E4" s="198"/>
      <c r="F4" s="28" t="s">
        <v>39</v>
      </c>
    </row>
    <row r="5" spans="1:6" x14ac:dyDescent="0.25">
      <c r="A5" s="29" t="s">
        <v>8</v>
      </c>
      <c r="B5" s="46">
        <f>C5+D5+E5</f>
        <v>35788</v>
      </c>
      <c r="C5" s="46">
        <v>6</v>
      </c>
      <c r="D5" s="46">
        <v>27511</v>
      </c>
      <c r="E5" s="47">
        <v>8271</v>
      </c>
      <c r="F5" s="33" t="s">
        <v>9</v>
      </c>
    </row>
    <row r="6" spans="1:6" x14ac:dyDescent="0.25">
      <c r="A6" s="29" t="s">
        <v>10</v>
      </c>
      <c r="B6" s="46">
        <f>C6+D6+E6</f>
        <v>61340</v>
      </c>
      <c r="C6" s="46">
        <v>3706</v>
      </c>
      <c r="D6" s="46">
        <v>47708</v>
      </c>
      <c r="E6" s="47">
        <v>9926</v>
      </c>
      <c r="F6" s="33" t="s">
        <v>11</v>
      </c>
    </row>
    <row r="7" spans="1:6" ht="15.75" thickBot="1" x14ac:dyDescent="0.3">
      <c r="A7" s="34" t="s">
        <v>14</v>
      </c>
      <c r="B7" s="48">
        <f>C7+D7+E7</f>
        <v>97128</v>
      </c>
      <c r="C7" s="48">
        <f>SUM(C5:C6)</f>
        <v>3712</v>
      </c>
      <c r="D7" s="48">
        <f t="shared" ref="D7:E7" si="0">SUM(D5:D6)</f>
        <v>75219</v>
      </c>
      <c r="E7" s="48">
        <f t="shared" si="0"/>
        <v>18197</v>
      </c>
      <c r="F7" s="36" t="s">
        <v>15</v>
      </c>
    </row>
    <row r="8" spans="1:6" x14ac:dyDescent="0.25">
      <c r="A8" s="37" t="s">
        <v>40</v>
      </c>
      <c r="B8" s="190"/>
      <c r="C8" s="191"/>
      <c r="D8" s="191"/>
      <c r="E8" s="192"/>
      <c r="F8" s="38" t="s">
        <v>17</v>
      </c>
    </row>
    <row r="9" spans="1:6" x14ac:dyDescent="0.25">
      <c r="A9" s="29" t="s">
        <v>8</v>
      </c>
      <c r="B9" s="46">
        <f>C9+D9+E9</f>
        <v>1882</v>
      </c>
      <c r="C9" s="27">
        <v>0</v>
      </c>
      <c r="D9" s="27">
        <v>1204</v>
      </c>
      <c r="E9" s="47">
        <v>678</v>
      </c>
      <c r="F9" s="33" t="s">
        <v>9</v>
      </c>
    </row>
    <row r="10" spans="1:6" x14ac:dyDescent="0.25">
      <c r="A10" s="29" t="s">
        <v>10</v>
      </c>
      <c r="B10" s="46">
        <f t="shared" ref="B10" si="1">C10+D10+E10</f>
        <v>353</v>
      </c>
      <c r="C10" s="46">
        <v>10</v>
      </c>
      <c r="D10" s="46">
        <v>268</v>
      </c>
      <c r="E10" s="47">
        <v>75</v>
      </c>
      <c r="F10" s="33" t="s">
        <v>11</v>
      </c>
    </row>
    <row r="11" spans="1:6" ht="15.75" thickBot="1" x14ac:dyDescent="0.3">
      <c r="A11" s="34" t="s">
        <v>14</v>
      </c>
      <c r="B11" s="48">
        <f>C11+D11+E11</f>
        <v>2235</v>
      </c>
      <c r="C11" s="48">
        <f>SUM(C9:C10)</f>
        <v>10</v>
      </c>
      <c r="D11" s="48">
        <f t="shared" ref="D11" si="2">SUM(D9:D10)</f>
        <v>1472</v>
      </c>
      <c r="E11" s="48">
        <f t="shared" ref="E11" si="3">SUM(E9:E10)</f>
        <v>753</v>
      </c>
      <c r="F11" s="36" t="s">
        <v>15</v>
      </c>
    </row>
    <row r="12" spans="1:6" x14ac:dyDescent="0.25">
      <c r="A12" s="37" t="s">
        <v>18</v>
      </c>
      <c r="B12" s="190"/>
      <c r="C12" s="191"/>
      <c r="D12" s="191"/>
      <c r="E12" s="192"/>
      <c r="F12" s="38" t="s">
        <v>19</v>
      </c>
    </row>
    <row r="13" spans="1:6" x14ac:dyDescent="0.25">
      <c r="A13" s="29" t="s">
        <v>8</v>
      </c>
      <c r="B13" s="46">
        <f>C13+D13+E13</f>
        <v>1847</v>
      </c>
      <c r="C13" s="46">
        <v>0</v>
      </c>
      <c r="D13" s="46">
        <v>1847</v>
      </c>
      <c r="E13" s="46">
        <v>0</v>
      </c>
      <c r="F13" s="33" t="s">
        <v>9</v>
      </c>
    </row>
    <row r="14" spans="1:6" x14ac:dyDescent="0.25">
      <c r="A14" s="29" t="s">
        <v>10</v>
      </c>
      <c r="B14" s="46">
        <f t="shared" ref="B14" si="4">C14+D14+E14</f>
        <v>2042</v>
      </c>
      <c r="C14" s="46">
        <v>0</v>
      </c>
      <c r="D14" s="46">
        <v>2042</v>
      </c>
      <c r="E14" s="46">
        <v>0</v>
      </c>
      <c r="F14" s="33" t="s">
        <v>11</v>
      </c>
    </row>
    <row r="15" spans="1:6" ht="15.75" thickBot="1" x14ac:dyDescent="0.3">
      <c r="A15" s="34" t="s">
        <v>14</v>
      </c>
      <c r="B15" s="48">
        <f>C15+D15+E15</f>
        <v>3889</v>
      </c>
      <c r="C15" s="49">
        <f>SUM(C13:C14)</f>
        <v>0</v>
      </c>
      <c r="D15" s="49">
        <f t="shared" ref="D15" si="5">SUM(D13:D14)</f>
        <v>3889</v>
      </c>
      <c r="E15" s="49">
        <f t="shared" ref="E15" si="6">SUM(E13:E14)</f>
        <v>0</v>
      </c>
      <c r="F15" s="36" t="s">
        <v>15</v>
      </c>
    </row>
    <row r="16" spans="1:6" x14ac:dyDescent="0.25">
      <c r="A16" s="37" t="s">
        <v>20</v>
      </c>
      <c r="B16" s="190"/>
      <c r="C16" s="191"/>
      <c r="D16" s="191"/>
      <c r="E16" s="192"/>
      <c r="F16" s="38" t="s">
        <v>21</v>
      </c>
    </row>
    <row r="17" spans="1:6" x14ac:dyDescent="0.25">
      <c r="A17" s="29" t="s">
        <v>8</v>
      </c>
      <c r="B17" s="46">
        <f>C17+D17+E17</f>
        <v>4803</v>
      </c>
      <c r="C17" s="46">
        <v>3</v>
      </c>
      <c r="D17" s="46">
        <v>2697</v>
      </c>
      <c r="E17" s="47">
        <v>2103</v>
      </c>
      <c r="F17" s="33" t="s">
        <v>9</v>
      </c>
    </row>
    <row r="18" spans="1:6" x14ac:dyDescent="0.25">
      <c r="A18" s="29" t="s">
        <v>10</v>
      </c>
      <c r="B18" s="46">
        <f t="shared" ref="B18:B19" si="7">C18+D18+E18</f>
        <v>39594</v>
      </c>
      <c r="C18" s="46">
        <v>6519</v>
      </c>
      <c r="D18" s="46">
        <v>29354</v>
      </c>
      <c r="E18" s="47">
        <v>3721</v>
      </c>
      <c r="F18" s="33" t="s">
        <v>11</v>
      </c>
    </row>
    <row r="19" spans="1:6" ht="15.75" thickBot="1" x14ac:dyDescent="0.3">
      <c r="A19" s="34" t="s">
        <v>14</v>
      </c>
      <c r="B19" s="48">
        <f t="shared" si="7"/>
        <v>44397</v>
      </c>
      <c r="C19" s="50">
        <f>SUM(C17:C18)</f>
        <v>6522</v>
      </c>
      <c r="D19" s="50">
        <f t="shared" ref="D19" si="8">SUM(D17:D18)</f>
        <v>32051</v>
      </c>
      <c r="E19" s="50">
        <f t="shared" ref="E19" si="9">SUM(E17:E18)</f>
        <v>5824</v>
      </c>
      <c r="F19" s="36" t="s">
        <v>15</v>
      </c>
    </row>
    <row r="20" spans="1:6" ht="15.75" thickBot="1" x14ac:dyDescent="0.3">
      <c r="A20" s="39" t="s">
        <v>14</v>
      </c>
      <c r="B20" s="193"/>
      <c r="C20" s="194"/>
      <c r="D20" s="194"/>
      <c r="E20" s="195"/>
      <c r="F20" s="129" t="s">
        <v>15</v>
      </c>
    </row>
    <row r="21" spans="1:6" ht="15.75" thickBot="1" x14ac:dyDescent="0.3">
      <c r="A21" s="34" t="s">
        <v>8</v>
      </c>
      <c r="B21" s="50">
        <f>C21+D21+E21</f>
        <v>44320</v>
      </c>
      <c r="C21" s="132">
        <f>C5+C9+C13+C17</f>
        <v>9</v>
      </c>
      <c r="D21" s="133">
        <f t="shared" ref="D21:E21" si="10">D5+D9+D13+D17</f>
        <v>33259</v>
      </c>
      <c r="E21" s="133">
        <f t="shared" si="10"/>
        <v>11052</v>
      </c>
      <c r="F21" s="134" t="s">
        <v>9</v>
      </c>
    </row>
    <row r="22" spans="1:6" ht="15.75" thickBot="1" x14ac:dyDescent="0.3">
      <c r="A22" s="34" t="s">
        <v>10</v>
      </c>
      <c r="B22" s="50">
        <f>C22+D22+E22</f>
        <v>103329</v>
      </c>
      <c r="C22" s="135">
        <f>C6+C10+C14+C18</f>
        <v>10235</v>
      </c>
      <c r="D22" s="50">
        <f t="shared" ref="D22:E23" si="11">D6+D10+D14+D18</f>
        <v>79372</v>
      </c>
      <c r="E22" s="50">
        <f t="shared" si="11"/>
        <v>13722</v>
      </c>
      <c r="F22" s="36" t="s">
        <v>11</v>
      </c>
    </row>
    <row r="23" spans="1:6" ht="15.75" thickBot="1" x14ac:dyDescent="0.3">
      <c r="A23" s="34" t="s">
        <v>14</v>
      </c>
      <c r="B23" s="50">
        <f>C23+D23+E23</f>
        <v>147649</v>
      </c>
      <c r="C23" s="34">
        <f>C7+C11+C15+C19</f>
        <v>10244</v>
      </c>
      <c r="D23" s="48">
        <f t="shared" si="11"/>
        <v>112631</v>
      </c>
      <c r="E23" s="48">
        <f t="shared" si="11"/>
        <v>24774</v>
      </c>
      <c r="F23" s="36" t="s">
        <v>15</v>
      </c>
    </row>
    <row r="24" spans="1:6" ht="15.75" thickBot="1" x14ac:dyDescent="0.3">
      <c r="A24" s="180" t="s">
        <v>218</v>
      </c>
      <c r="B24" s="181"/>
      <c r="C24" s="130">
        <f>C21/$B$21</f>
        <v>2.0306859205776175E-4</v>
      </c>
      <c r="D24" s="130">
        <f t="shared" ref="D24:E24" si="12">D21/$B$21</f>
        <v>0.75042870036101084</v>
      </c>
      <c r="E24" s="130">
        <f t="shared" si="12"/>
        <v>0.2493682310469314</v>
      </c>
      <c r="F24" s="131" t="s">
        <v>213</v>
      </c>
    </row>
    <row r="25" spans="1:6" ht="15.75" thickBot="1" x14ac:dyDescent="0.3">
      <c r="A25" s="180" t="s">
        <v>219</v>
      </c>
      <c r="B25" s="181"/>
      <c r="C25" s="149">
        <f>C22/$B$22</f>
        <v>9.9052540913006026E-2</v>
      </c>
      <c r="D25" s="149">
        <f t="shared" ref="D25:E25" si="13">D22/$B$22</f>
        <v>0.76814834170465218</v>
      </c>
      <c r="E25" s="149">
        <f t="shared" si="13"/>
        <v>0.13279911738234185</v>
      </c>
      <c r="F25" s="36" t="s">
        <v>214</v>
      </c>
    </row>
    <row r="26" spans="1:6" ht="15.75" thickBot="1" x14ac:dyDescent="0.3">
      <c r="A26" s="180" t="s">
        <v>212</v>
      </c>
      <c r="B26" s="181"/>
      <c r="C26" s="149">
        <f>C23/$B$23</f>
        <v>6.938076112943535E-2</v>
      </c>
      <c r="D26" s="149">
        <f>D23/$B$23</f>
        <v>0.76282941299974938</v>
      </c>
      <c r="E26" s="149">
        <f t="shared" ref="E26" si="14">E23/$B$23</f>
        <v>0.16778982587081526</v>
      </c>
      <c r="F26" s="36" t="s">
        <v>215</v>
      </c>
    </row>
    <row r="27" spans="1:6" x14ac:dyDescent="0.25">
      <c r="A27" s="51" t="s">
        <v>41</v>
      </c>
      <c r="F27" s="52" t="s">
        <v>42</v>
      </c>
    </row>
    <row r="28" spans="1:6" x14ac:dyDescent="0.25">
      <c r="A28" s="145"/>
      <c r="F28" s="145"/>
    </row>
  </sheetData>
  <mergeCells count="13">
    <mergeCell ref="B4:E4"/>
    <mergeCell ref="A1:F1"/>
    <mergeCell ref="A2:A3"/>
    <mergeCell ref="B2:B3"/>
    <mergeCell ref="C2:E2"/>
    <mergeCell ref="F2:F3"/>
    <mergeCell ref="A24:B24"/>
    <mergeCell ref="A25:B25"/>
    <mergeCell ref="A26:B26"/>
    <mergeCell ref="B8:E8"/>
    <mergeCell ref="B12:E12"/>
    <mergeCell ref="B16:E16"/>
    <mergeCell ref="B20:E20"/>
  </mergeCells>
  <pageMargins left="0.16" right="0.16" top="0.18" bottom="0.33" header="0.1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58"/>
  <sheetViews>
    <sheetView rightToLeft="1" topLeftCell="A43" zoomScaleNormal="100" workbookViewId="0">
      <selection activeCell="B58" sqref="B58:I58"/>
    </sheetView>
  </sheetViews>
  <sheetFormatPr defaultRowHeight="15" x14ac:dyDescent="0.25"/>
  <cols>
    <col min="1" max="1" width="17.7109375" style="45" customWidth="1"/>
    <col min="2" max="2" width="7.7109375" customWidth="1"/>
    <col min="3" max="3" width="10" customWidth="1"/>
    <col min="4" max="4" width="9.28515625" customWidth="1"/>
    <col min="5" max="5" width="8.7109375" bestFit="1" customWidth="1"/>
    <col min="6" max="6" width="7.85546875" customWidth="1"/>
    <col min="7" max="8" width="8.85546875" customWidth="1"/>
    <col min="9" max="9" width="12.7109375" customWidth="1"/>
    <col min="10" max="10" width="26.7109375" style="45" customWidth="1"/>
    <col min="11" max="11" width="8.85546875" customWidth="1"/>
  </cols>
  <sheetData>
    <row r="1" spans="1:14" s="53" customFormat="1" ht="20.25" customHeight="1" x14ac:dyDescent="0.25">
      <c r="A1" s="183" t="s">
        <v>265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4" s="53" customFormat="1" ht="27" customHeight="1" thickBot="1" x14ac:dyDescent="0.3">
      <c r="A2" s="202" t="s">
        <v>266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4" ht="45" customHeight="1" x14ac:dyDescent="0.25">
      <c r="A3" s="203" t="s">
        <v>44</v>
      </c>
      <c r="B3" s="206" t="s">
        <v>45</v>
      </c>
      <c r="C3" s="207"/>
      <c r="D3" s="207"/>
      <c r="E3" s="207"/>
      <c r="F3" s="207" t="s">
        <v>46</v>
      </c>
      <c r="G3" s="207"/>
      <c r="H3" s="207"/>
      <c r="I3" s="208"/>
      <c r="J3" s="209" t="s">
        <v>47</v>
      </c>
    </row>
    <row r="4" spans="1:14" x14ac:dyDescent="0.25">
      <c r="A4" s="204"/>
      <c r="B4" s="54" t="s">
        <v>48</v>
      </c>
      <c r="C4" s="55" t="s">
        <v>10</v>
      </c>
      <c r="D4" s="55" t="s">
        <v>49</v>
      </c>
      <c r="E4" s="55" t="s">
        <v>14</v>
      </c>
      <c r="F4" s="55" t="s">
        <v>48</v>
      </c>
      <c r="G4" s="55" t="s">
        <v>10</v>
      </c>
      <c r="H4" s="55" t="s">
        <v>49</v>
      </c>
      <c r="I4" s="56" t="s">
        <v>14</v>
      </c>
      <c r="J4" s="210"/>
      <c r="N4" t="s">
        <v>50</v>
      </c>
    </row>
    <row r="5" spans="1:14" ht="15.75" thickBot="1" x14ac:dyDescent="0.3">
      <c r="A5" s="205"/>
      <c r="B5" s="57" t="s">
        <v>51</v>
      </c>
      <c r="C5" s="58" t="s">
        <v>52</v>
      </c>
      <c r="D5" s="58" t="s">
        <v>53</v>
      </c>
      <c r="E5" s="58" t="s">
        <v>15</v>
      </c>
      <c r="F5" s="59" t="s">
        <v>51</v>
      </c>
      <c r="G5" s="59" t="s">
        <v>52</v>
      </c>
      <c r="H5" s="59" t="s">
        <v>53</v>
      </c>
      <c r="I5" s="60" t="s">
        <v>15</v>
      </c>
      <c r="J5" s="211"/>
    </row>
    <row r="6" spans="1:14" x14ac:dyDescent="0.25">
      <c r="A6" s="61" t="s">
        <v>54</v>
      </c>
      <c r="B6" s="62">
        <v>399</v>
      </c>
      <c r="C6" s="62">
        <v>181</v>
      </c>
      <c r="D6" s="63">
        <v>1834</v>
      </c>
      <c r="E6" s="63">
        <v>2414</v>
      </c>
      <c r="F6" s="64">
        <v>9355</v>
      </c>
      <c r="G6" s="64">
        <v>9690</v>
      </c>
      <c r="H6" s="64">
        <v>14131</v>
      </c>
      <c r="I6" s="64">
        <v>33176</v>
      </c>
      <c r="J6" s="65" t="s">
        <v>55</v>
      </c>
    </row>
    <row r="7" spans="1:14" ht="18" customHeight="1" x14ac:dyDescent="0.25">
      <c r="A7" s="46" t="s">
        <v>56</v>
      </c>
      <c r="B7" s="66">
        <v>78</v>
      </c>
      <c r="C7" s="66">
        <v>64</v>
      </c>
      <c r="D7" s="9">
        <v>255</v>
      </c>
      <c r="E7" s="9">
        <v>397</v>
      </c>
      <c r="F7" s="46">
        <v>1538</v>
      </c>
      <c r="G7" s="46">
        <v>1797</v>
      </c>
      <c r="H7" s="46">
        <v>2099</v>
      </c>
      <c r="I7" s="9">
        <v>5434</v>
      </c>
      <c r="J7" s="67" t="s">
        <v>57</v>
      </c>
    </row>
    <row r="8" spans="1:14" x14ac:dyDescent="0.25">
      <c r="A8" s="46" t="s">
        <v>58</v>
      </c>
      <c r="B8" s="9">
        <v>43</v>
      </c>
      <c r="C8" s="9">
        <v>11</v>
      </c>
      <c r="D8" s="9">
        <v>417</v>
      </c>
      <c r="E8" s="9">
        <v>471</v>
      </c>
      <c r="F8" s="46">
        <v>1576</v>
      </c>
      <c r="G8" s="46">
        <v>1674</v>
      </c>
      <c r="H8" s="46">
        <v>3770</v>
      </c>
      <c r="I8" s="9">
        <v>7020</v>
      </c>
      <c r="J8" s="67" t="s">
        <v>59</v>
      </c>
    </row>
    <row r="9" spans="1:14" x14ac:dyDescent="0.25">
      <c r="A9" s="46" t="s">
        <v>60</v>
      </c>
      <c r="B9" s="9">
        <v>18</v>
      </c>
      <c r="C9" s="9">
        <v>10</v>
      </c>
      <c r="D9" s="9">
        <v>59</v>
      </c>
      <c r="E9" s="9">
        <v>87</v>
      </c>
      <c r="F9" s="46">
        <v>481</v>
      </c>
      <c r="G9" s="46">
        <v>466</v>
      </c>
      <c r="H9" s="46">
        <v>410</v>
      </c>
      <c r="I9" s="9">
        <v>1357</v>
      </c>
      <c r="J9" s="67" t="s">
        <v>61</v>
      </c>
    </row>
    <row r="10" spans="1:14" x14ac:dyDescent="0.25">
      <c r="A10" s="46" t="s">
        <v>62</v>
      </c>
      <c r="B10" s="9">
        <v>51</v>
      </c>
      <c r="C10" s="9">
        <v>31</v>
      </c>
      <c r="D10" s="9">
        <v>290</v>
      </c>
      <c r="E10" s="9">
        <v>372</v>
      </c>
      <c r="F10" s="46">
        <v>1679</v>
      </c>
      <c r="G10" s="46">
        <v>1682</v>
      </c>
      <c r="H10" s="46">
        <v>2151</v>
      </c>
      <c r="I10" s="9">
        <v>5512</v>
      </c>
      <c r="J10" s="67" t="s">
        <v>63</v>
      </c>
    </row>
    <row r="11" spans="1:14" x14ac:dyDescent="0.25">
      <c r="A11" s="46" t="s">
        <v>64</v>
      </c>
      <c r="B11" s="9">
        <v>87</v>
      </c>
      <c r="C11" s="9">
        <v>46</v>
      </c>
      <c r="D11" s="9">
        <v>399</v>
      </c>
      <c r="E11" s="9">
        <v>532</v>
      </c>
      <c r="F11" s="46">
        <v>2314</v>
      </c>
      <c r="G11" s="46">
        <v>2166</v>
      </c>
      <c r="H11" s="46">
        <v>2779</v>
      </c>
      <c r="I11" s="9">
        <v>7259</v>
      </c>
      <c r="J11" s="67" t="s">
        <v>65</v>
      </c>
    </row>
    <row r="12" spans="1:14" x14ac:dyDescent="0.25">
      <c r="A12" s="46" t="s">
        <v>66</v>
      </c>
      <c r="B12" s="9">
        <v>30</v>
      </c>
      <c r="C12" s="9">
        <v>4</v>
      </c>
      <c r="D12" s="9">
        <v>220</v>
      </c>
      <c r="E12" s="9">
        <v>254</v>
      </c>
      <c r="F12" s="46">
        <v>676</v>
      </c>
      <c r="G12" s="46">
        <v>728</v>
      </c>
      <c r="H12" s="46">
        <v>1590</v>
      </c>
      <c r="I12" s="9">
        <v>2994</v>
      </c>
      <c r="J12" s="67" t="s">
        <v>67</v>
      </c>
    </row>
    <row r="13" spans="1:14" x14ac:dyDescent="0.25">
      <c r="A13" s="46" t="s">
        <v>68</v>
      </c>
      <c r="B13" s="9">
        <v>27</v>
      </c>
      <c r="C13" s="9">
        <v>9</v>
      </c>
      <c r="D13" s="9">
        <v>83</v>
      </c>
      <c r="E13" s="9">
        <v>119</v>
      </c>
      <c r="F13" s="46">
        <v>408</v>
      </c>
      <c r="G13" s="46">
        <v>450</v>
      </c>
      <c r="H13" s="46">
        <v>659</v>
      </c>
      <c r="I13" s="9">
        <v>1517</v>
      </c>
      <c r="J13" s="67" t="s">
        <v>69</v>
      </c>
    </row>
    <row r="14" spans="1:14" ht="16.5" customHeight="1" x14ac:dyDescent="0.25">
      <c r="A14" s="46" t="s">
        <v>70</v>
      </c>
      <c r="B14" s="9">
        <v>25</v>
      </c>
      <c r="C14" s="9">
        <v>2</v>
      </c>
      <c r="D14" s="9">
        <v>46</v>
      </c>
      <c r="E14" s="9">
        <v>73</v>
      </c>
      <c r="F14" s="46">
        <v>290</v>
      </c>
      <c r="G14" s="46">
        <v>279</v>
      </c>
      <c r="H14" s="46">
        <v>303</v>
      </c>
      <c r="I14" s="9">
        <v>872</v>
      </c>
      <c r="J14" s="67" t="s">
        <v>71</v>
      </c>
    </row>
    <row r="15" spans="1:14" x14ac:dyDescent="0.25">
      <c r="A15" s="46" t="s">
        <v>72</v>
      </c>
      <c r="B15" s="9">
        <v>40</v>
      </c>
      <c r="C15" s="9">
        <v>4</v>
      </c>
      <c r="D15" s="9">
        <v>65</v>
      </c>
      <c r="E15" s="9">
        <v>109</v>
      </c>
      <c r="F15" s="46">
        <v>393</v>
      </c>
      <c r="G15" s="46">
        <v>448</v>
      </c>
      <c r="H15" s="46">
        <v>370</v>
      </c>
      <c r="I15" s="9">
        <v>1211</v>
      </c>
      <c r="J15" s="67" t="s">
        <v>73</v>
      </c>
    </row>
    <row r="16" spans="1:14" x14ac:dyDescent="0.25">
      <c r="A16" s="61" t="s">
        <v>74</v>
      </c>
      <c r="B16" s="62">
        <v>110</v>
      </c>
      <c r="C16" s="62">
        <v>23</v>
      </c>
      <c r="D16" s="63">
        <v>364</v>
      </c>
      <c r="E16" s="63">
        <v>497</v>
      </c>
      <c r="F16" s="64">
        <v>1816</v>
      </c>
      <c r="G16" s="64">
        <v>1856</v>
      </c>
      <c r="H16" s="64">
        <v>2513</v>
      </c>
      <c r="I16" s="63">
        <v>6185</v>
      </c>
      <c r="J16" s="65" t="s">
        <v>75</v>
      </c>
    </row>
    <row r="17" spans="1:13" x14ac:dyDescent="0.25">
      <c r="A17" s="46" t="s">
        <v>76</v>
      </c>
      <c r="B17" s="9">
        <v>39</v>
      </c>
      <c r="C17" s="9">
        <v>4</v>
      </c>
      <c r="D17" s="9">
        <v>188</v>
      </c>
      <c r="E17" s="9">
        <v>231</v>
      </c>
      <c r="F17" s="46">
        <v>642</v>
      </c>
      <c r="G17" s="46">
        <v>687</v>
      </c>
      <c r="H17" s="46">
        <v>1229</v>
      </c>
      <c r="I17" s="9">
        <v>2558</v>
      </c>
      <c r="J17" s="67" t="s">
        <v>77</v>
      </c>
    </row>
    <row r="18" spans="1:13" x14ac:dyDescent="0.25">
      <c r="A18" s="46" t="s">
        <v>78</v>
      </c>
      <c r="B18" s="9">
        <v>22</v>
      </c>
      <c r="C18" s="9">
        <v>3</v>
      </c>
      <c r="D18" s="9">
        <v>35</v>
      </c>
      <c r="E18" s="9">
        <v>60</v>
      </c>
      <c r="F18" s="46">
        <v>273</v>
      </c>
      <c r="G18" s="46">
        <v>272</v>
      </c>
      <c r="H18" s="46">
        <v>238</v>
      </c>
      <c r="I18" s="9">
        <v>783</v>
      </c>
      <c r="J18" s="67" t="s">
        <v>79</v>
      </c>
    </row>
    <row r="19" spans="1:13" ht="19.5" customHeight="1" x14ac:dyDescent="0.25">
      <c r="A19" s="46" t="s">
        <v>80</v>
      </c>
      <c r="B19" s="9">
        <v>15</v>
      </c>
      <c r="C19" s="9">
        <v>3</v>
      </c>
      <c r="D19" s="9">
        <v>30</v>
      </c>
      <c r="E19" s="9">
        <v>48</v>
      </c>
      <c r="F19" s="46">
        <v>217</v>
      </c>
      <c r="G19" s="46">
        <v>236</v>
      </c>
      <c r="H19" s="46">
        <v>223</v>
      </c>
      <c r="I19" s="9">
        <v>676</v>
      </c>
      <c r="J19" s="67" t="s">
        <v>81</v>
      </c>
    </row>
    <row r="20" spans="1:13" x14ac:dyDescent="0.25">
      <c r="A20" s="46" t="s">
        <v>82</v>
      </c>
      <c r="B20" s="9">
        <v>34</v>
      </c>
      <c r="C20" s="9">
        <v>13</v>
      </c>
      <c r="D20" s="9">
        <v>111</v>
      </c>
      <c r="E20" s="9">
        <v>158</v>
      </c>
      <c r="F20" s="46">
        <v>684</v>
      </c>
      <c r="G20" s="46">
        <v>661</v>
      </c>
      <c r="H20" s="46">
        <v>823</v>
      </c>
      <c r="I20" s="9">
        <v>2168</v>
      </c>
      <c r="J20" s="67" t="s">
        <v>83</v>
      </c>
    </row>
    <row r="21" spans="1:13" x14ac:dyDescent="0.25">
      <c r="A21" s="61" t="s">
        <v>84</v>
      </c>
      <c r="B21" s="62">
        <v>174</v>
      </c>
      <c r="C21" s="62">
        <v>67</v>
      </c>
      <c r="D21" s="63">
        <v>615</v>
      </c>
      <c r="E21" s="63">
        <v>856</v>
      </c>
      <c r="F21" s="64">
        <v>3535</v>
      </c>
      <c r="G21" s="64">
        <v>3533</v>
      </c>
      <c r="H21" s="64">
        <v>3830</v>
      </c>
      <c r="I21" s="63">
        <v>10898</v>
      </c>
      <c r="J21" s="65" t="s">
        <v>85</v>
      </c>
    </row>
    <row r="22" spans="1:13" x14ac:dyDescent="0.25">
      <c r="A22" s="46" t="s">
        <v>86</v>
      </c>
      <c r="B22" s="9">
        <v>72</v>
      </c>
      <c r="C22" s="9">
        <v>30</v>
      </c>
      <c r="D22" s="9">
        <v>322</v>
      </c>
      <c r="E22" s="9">
        <v>424</v>
      </c>
      <c r="F22" s="46">
        <v>1664</v>
      </c>
      <c r="G22" s="46">
        <v>1619</v>
      </c>
      <c r="H22" s="46">
        <v>1868</v>
      </c>
      <c r="I22" s="9">
        <v>5151</v>
      </c>
      <c r="J22" s="67" t="s">
        <v>87</v>
      </c>
    </row>
    <row r="23" spans="1:13" x14ac:dyDescent="0.25">
      <c r="A23" s="46" t="s">
        <v>88</v>
      </c>
      <c r="B23" s="9">
        <v>61</v>
      </c>
      <c r="C23" s="9">
        <v>16</v>
      </c>
      <c r="D23" s="9">
        <v>130</v>
      </c>
      <c r="E23" s="9">
        <v>207</v>
      </c>
      <c r="F23" s="46">
        <v>839</v>
      </c>
      <c r="G23" s="46">
        <v>825</v>
      </c>
      <c r="H23" s="46">
        <v>736</v>
      </c>
      <c r="I23" s="9">
        <v>2400</v>
      </c>
      <c r="J23" s="67" t="s">
        <v>89</v>
      </c>
    </row>
    <row r="24" spans="1:13" x14ac:dyDescent="0.25">
      <c r="A24" s="46" t="s">
        <v>90</v>
      </c>
      <c r="B24" s="9">
        <v>41</v>
      </c>
      <c r="C24" s="9">
        <v>21</v>
      </c>
      <c r="D24" s="9">
        <v>163</v>
      </c>
      <c r="E24" s="9">
        <v>225</v>
      </c>
      <c r="F24" s="46">
        <v>1032</v>
      </c>
      <c r="G24" s="46">
        <v>1089</v>
      </c>
      <c r="H24" s="46">
        <v>1226</v>
      </c>
      <c r="I24" s="9">
        <v>3347</v>
      </c>
      <c r="J24" s="67" t="s">
        <v>91</v>
      </c>
    </row>
    <row r="25" spans="1:13" x14ac:dyDescent="0.25">
      <c r="A25" s="61" t="s">
        <v>92</v>
      </c>
      <c r="B25" s="62">
        <v>61</v>
      </c>
      <c r="C25" s="62">
        <v>12</v>
      </c>
      <c r="D25" s="63">
        <v>177</v>
      </c>
      <c r="E25" s="63">
        <v>250</v>
      </c>
      <c r="F25" s="64">
        <v>904</v>
      </c>
      <c r="G25" s="64">
        <v>863</v>
      </c>
      <c r="H25" s="64">
        <v>1017</v>
      </c>
      <c r="I25" s="63">
        <v>2784</v>
      </c>
      <c r="J25" s="65" t="s">
        <v>93</v>
      </c>
    </row>
    <row r="26" spans="1:13" x14ac:dyDescent="0.25">
      <c r="A26" s="46" t="s">
        <v>94</v>
      </c>
      <c r="B26" s="9">
        <v>39</v>
      </c>
      <c r="C26" s="9">
        <v>8</v>
      </c>
      <c r="D26" s="9">
        <v>122</v>
      </c>
      <c r="E26" s="9">
        <v>169</v>
      </c>
      <c r="F26" s="46">
        <v>680</v>
      </c>
      <c r="G26" s="46">
        <v>634</v>
      </c>
      <c r="H26" s="46">
        <v>738</v>
      </c>
      <c r="I26" s="9">
        <v>2052</v>
      </c>
      <c r="J26" s="68" t="s">
        <v>95</v>
      </c>
    </row>
    <row r="27" spans="1:13" x14ac:dyDescent="0.25">
      <c r="A27" s="46" t="s">
        <v>96</v>
      </c>
      <c r="B27" s="9">
        <v>22</v>
      </c>
      <c r="C27" s="9">
        <v>4</v>
      </c>
      <c r="D27" s="9">
        <v>55</v>
      </c>
      <c r="E27" s="9">
        <v>81</v>
      </c>
      <c r="F27" s="46">
        <v>224</v>
      </c>
      <c r="G27" s="46">
        <v>229</v>
      </c>
      <c r="H27" s="46">
        <v>279</v>
      </c>
      <c r="I27" s="9">
        <v>732</v>
      </c>
      <c r="J27" s="67" t="s">
        <v>97</v>
      </c>
    </row>
    <row r="28" spans="1:13" x14ac:dyDescent="0.25">
      <c r="A28" s="61" t="s">
        <v>98</v>
      </c>
      <c r="B28" s="62">
        <v>316</v>
      </c>
      <c r="C28" s="62">
        <v>95</v>
      </c>
      <c r="D28" s="63">
        <v>1037</v>
      </c>
      <c r="E28" s="63">
        <v>1448</v>
      </c>
      <c r="F28" s="64">
        <v>5168</v>
      </c>
      <c r="G28" s="64">
        <v>5407</v>
      </c>
      <c r="H28" s="64">
        <v>6068</v>
      </c>
      <c r="I28" s="63">
        <v>16643</v>
      </c>
      <c r="J28" s="65" t="s">
        <v>99</v>
      </c>
    </row>
    <row r="29" spans="1:13" x14ac:dyDescent="0.25">
      <c r="A29" s="46" t="s">
        <v>100</v>
      </c>
      <c r="B29" s="9">
        <v>98</v>
      </c>
      <c r="C29" s="9">
        <v>34</v>
      </c>
      <c r="D29" s="9">
        <v>372</v>
      </c>
      <c r="E29" s="9">
        <v>504</v>
      </c>
      <c r="F29" s="46">
        <v>1904</v>
      </c>
      <c r="G29" s="46">
        <v>1932</v>
      </c>
      <c r="H29" s="46">
        <v>2167</v>
      </c>
      <c r="I29" s="9">
        <v>6003</v>
      </c>
      <c r="J29" s="67" t="s">
        <v>101</v>
      </c>
    </row>
    <row r="30" spans="1:13" x14ac:dyDescent="0.25">
      <c r="A30" s="46" t="s">
        <v>102</v>
      </c>
      <c r="B30" s="9">
        <v>27</v>
      </c>
      <c r="C30" s="9">
        <v>10</v>
      </c>
      <c r="D30" s="9">
        <v>189</v>
      </c>
      <c r="E30" s="9">
        <v>226</v>
      </c>
      <c r="F30" s="46">
        <v>621</v>
      </c>
      <c r="G30" s="46">
        <v>664</v>
      </c>
      <c r="H30" s="46">
        <v>1172</v>
      </c>
      <c r="I30" s="9">
        <v>2457</v>
      </c>
      <c r="J30" s="67" t="s">
        <v>103</v>
      </c>
      <c r="L30" s="69"/>
      <c r="M30" s="69"/>
    </row>
    <row r="31" spans="1:13" x14ac:dyDescent="0.25">
      <c r="A31" s="46" t="s">
        <v>104</v>
      </c>
      <c r="B31" s="9">
        <v>19</v>
      </c>
      <c r="C31" s="9">
        <v>2</v>
      </c>
      <c r="D31" s="9">
        <v>57</v>
      </c>
      <c r="E31" s="9">
        <v>78</v>
      </c>
      <c r="F31" s="46">
        <v>280</v>
      </c>
      <c r="G31" s="46">
        <v>284</v>
      </c>
      <c r="H31" s="46">
        <v>246</v>
      </c>
      <c r="I31" s="9">
        <v>810</v>
      </c>
      <c r="J31" s="67" t="s">
        <v>105</v>
      </c>
      <c r="L31" s="69"/>
      <c r="M31" s="69"/>
    </row>
    <row r="32" spans="1:13" x14ac:dyDescent="0.25">
      <c r="A32" s="46" t="s">
        <v>106</v>
      </c>
      <c r="B32" s="9">
        <v>21</v>
      </c>
      <c r="C32" s="9">
        <v>5</v>
      </c>
      <c r="D32" s="9">
        <v>57</v>
      </c>
      <c r="E32" s="9">
        <v>83</v>
      </c>
      <c r="F32" s="46">
        <v>257</v>
      </c>
      <c r="G32" s="46">
        <v>306</v>
      </c>
      <c r="H32" s="46">
        <v>377</v>
      </c>
      <c r="I32" s="9">
        <v>940</v>
      </c>
      <c r="J32" s="67" t="s">
        <v>107</v>
      </c>
      <c r="L32" s="69"/>
      <c r="M32" s="69"/>
    </row>
    <row r="33" spans="1:10" x14ac:dyDescent="0.25">
      <c r="A33" s="46" t="s">
        <v>108</v>
      </c>
      <c r="B33" s="9">
        <v>37</v>
      </c>
      <c r="C33" s="9">
        <v>6</v>
      </c>
      <c r="D33" s="9">
        <v>114</v>
      </c>
      <c r="E33" s="9">
        <v>157</v>
      </c>
      <c r="F33" s="46">
        <v>504</v>
      </c>
      <c r="G33" s="46">
        <v>546</v>
      </c>
      <c r="H33" s="46">
        <v>585</v>
      </c>
      <c r="I33" s="9">
        <v>1635</v>
      </c>
      <c r="J33" s="67" t="s">
        <v>109</v>
      </c>
    </row>
    <row r="34" spans="1:10" x14ac:dyDescent="0.25">
      <c r="A34" s="46" t="s">
        <v>110</v>
      </c>
      <c r="B34" s="9">
        <v>40</v>
      </c>
      <c r="C34" s="9">
        <v>16</v>
      </c>
      <c r="D34" s="9">
        <v>68</v>
      </c>
      <c r="E34" s="9">
        <v>124</v>
      </c>
      <c r="F34" s="46">
        <v>492</v>
      </c>
      <c r="G34" s="46">
        <v>502</v>
      </c>
      <c r="H34" s="46">
        <v>389</v>
      </c>
      <c r="I34" s="9">
        <v>1383</v>
      </c>
      <c r="J34" s="67" t="s">
        <v>111</v>
      </c>
    </row>
    <row r="35" spans="1:10" x14ac:dyDescent="0.25">
      <c r="A35" s="46" t="s">
        <v>112</v>
      </c>
      <c r="B35" s="9">
        <v>36</v>
      </c>
      <c r="C35" s="9">
        <v>8</v>
      </c>
      <c r="D35" s="9">
        <v>72</v>
      </c>
      <c r="E35" s="9">
        <v>116</v>
      </c>
      <c r="F35" s="46">
        <v>401</v>
      </c>
      <c r="G35" s="46">
        <v>405</v>
      </c>
      <c r="H35" s="46">
        <v>408</v>
      </c>
      <c r="I35" s="9">
        <v>1214</v>
      </c>
      <c r="J35" s="67" t="s">
        <v>113</v>
      </c>
    </row>
    <row r="36" spans="1:10" x14ac:dyDescent="0.25">
      <c r="A36" s="46" t="s">
        <v>114</v>
      </c>
      <c r="B36" s="9">
        <v>38</v>
      </c>
      <c r="C36" s="9">
        <v>14</v>
      </c>
      <c r="D36" s="9">
        <v>108</v>
      </c>
      <c r="E36" s="9">
        <v>160</v>
      </c>
      <c r="F36" s="46">
        <v>709</v>
      </c>
      <c r="G36" s="46">
        <v>768</v>
      </c>
      <c r="H36" s="46">
        <v>724</v>
      </c>
      <c r="I36" s="9">
        <v>2201</v>
      </c>
      <c r="J36" s="67" t="s">
        <v>115</v>
      </c>
    </row>
    <row r="37" spans="1:10" x14ac:dyDescent="0.25">
      <c r="A37" s="61" t="s">
        <v>116</v>
      </c>
      <c r="B37" s="62">
        <v>216</v>
      </c>
      <c r="C37" s="62">
        <v>47</v>
      </c>
      <c r="D37" s="63">
        <v>429</v>
      </c>
      <c r="E37" s="63">
        <v>692</v>
      </c>
      <c r="F37" s="64">
        <v>2456</v>
      </c>
      <c r="G37" s="64">
        <v>2505</v>
      </c>
      <c r="H37" s="64">
        <v>2300</v>
      </c>
      <c r="I37" s="63">
        <v>7261</v>
      </c>
      <c r="J37" s="65" t="s">
        <v>117</v>
      </c>
    </row>
    <row r="38" spans="1:10" x14ac:dyDescent="0.25">
      <c r="A38" s="46" t="s">
        <v>118</v>
      </c>
      <c r="B38" s="9">
        <v>74</v>
      </c>
      <c r="C38" s="9">
        <v>17</v>
      </c>
      <c r="D38" s="9">
        <v>166</v>
      </c>
      <c r="E38" s="9">
        <v>257</v>
      </c>
      <c r="F38" s="46">
        <v>888</v>
      </c>
      <c r="G38" s="46">
        <v>863</v>
      </c>
      <c r="H38" s="46">
        <v>921</v>
      </c>
      <c r="I38" s="9">
        <v>2672</v>
      </c>
      <c r="J38" s="67" t="s">
        <v>119</v>
      </c>
    </row>
    <row r="39" spans="1:10" x14ac:dyDescent="0.25">
      <c r="A39" s="46" t="s">
        <v>120</v>
      </c>
      <c r="B39" s="9">
        <v>69</v>
      </c>
      <c r="C39" s="9">
        <v>7</v>
      </c>
      <c r="D39" s="9">
        <v>120</v>
      </c>
      <c r="E39" s="9">
        <v>196</v>
      </c>
      <c r="F39" s="46">
        <v>684</v>
      </c>
      <c r="G39" s="46">
        <v>730</v>
      </c>
      <c r="H39" s="46">
        <v>643</v>
      </c>
      <c r="I39" s="9">
        <v>2057</v>
      </c>
      <c r="J39" s="67" t="s">
        <v>121</v>
      </c>
    </row>
    <row r="40" spans="1:10" x14ac:dyDescent="0.25">
      <c r="A40" s="46" t="s">
        <v>122</v>
      </c>
      <c r="B40" s="9">
        <v>73</v>
      </c>
      <c r="C40" s="9">
        <v>23</v>
      </c>
      <c r="D40" s="9">
        <v>143</v>
      </c>
      <c r="E40" s="9">
        <v>239</v>
      </c>
      <c r="F40" s="46">
        <v>884</v>
      </c>
      <c r="G40" s="46">
        <v>912</v>
      </c>
      <c r="H40" s="46">
        <v>736</v>
      </c>
      <c r="I40" s="9">
        <v>2532</v>
      </c>
      <c r="J40" s="67" t="s">
        <v>123</v>
      </c>
    </row>
    <row r="41" spans="1:10" x14ac:dyDescent="0.25">
      <c r="A41" s="61" t="s">
        <v>124</v>
      </c>
      <c r="B41" s="62">
        <v>80</v>
      </c>
      <c r="C41" s="62">
        <v>24</v>
      </c>
      <c r="D41" s="63">
        <v>187</v>
      </c>
      <c r="E41" s="63">
        <v>291</v>
      </c>
      <c r="F41" s="64">
        <v>978</v>
      </c>
      <c r="G41" s="64">
        <v>1026</v>
      </c>
      <c r="H41" s="64">
        <v>901</v>
      </c>
      <c r="I41" s="63">
        <v>2905</v>
      </c>
      <c r="J41" s="65" t="s">
        <v>125</v>
      </c>
    </row>
    <row r="42" spans="1:10" x14ac:dyDescent="0.25">
      <c r="A42" s="61" t="s">
        <v>126</v>
      </c>
      <c r="B42" s="62">
        <v>52</v>
      </c>
      <c r="C42" s="62">
        <v>9</v>
      </c>
      <c r="D42" s="63">
        <v>171</v>
      </c>
      <c r="E42" s="63">
        <v>232</v>
      </c>
      <c r="F42" s="64">
        <v>678</v>
      </c>
      <c r="G42" s="64">
        <v>733</v>
      </c>
      <c r="H42" s="64">
        <v>995</v>
      </c>
      <c r="I42" s="63">
        <v>2406</v>
      </c>
      <c r="J42" s="65" t="s">
        <v>127</v>
      </c>
    </row>
    <row r="43" spans="1:10" x14ac:dyDescent="0.25">
      <c r="A43" s="61" t="s">
        <v>128</v>
      </c>
      <c r="B43" s="62">
        <v>116</v>
      </c>
      <c r="C43" s="62">
        <v>31</v>
      </c>
      <c r="D43" s="63">
        <v>269</v>
      </c>
      <c r="E43" s="63">
        <v>416</v>
      </c>
      <c r="F43" s="64">
        <v>1244</v>
      </c>
      <c r="G43" s="64">
        <v>1307</v>
      </c>
      <c r="H43" s="64">
        <v>1720</v>
      </c>
      <c r="I43" s="63">
        <v>4271</v>
      </c>
      <c r="J43" s="65" t="s">
        <v>129</v>
      </c>
    </row>
    <row r="44" spans="1:10" s="73" customFormat="1" x14ac:dyDescent="0.25">
      <c r="A44" s="70" t="s">
        <v>130</v>
      </c>
      <c r="B44" s="71">
        <v>47</v>
      </c>
      <c r="C44" s="71">
        <v>15</v>
      </c>
      <c r="D44" s="71">
        <v>87</v>
      </c>
      <c r="E44" s="71">
        <v>149</v>
      </c>
      <c r="F44" s="46">
        <v>469</v>
      </c>
      <c r="G44" s="46">
        <v>466</v>
      </c>
      <c r="H44" s="46">
        <v>606</v>
      </c>
      <c r="I44" s="71">
        <v>1541</v>
      </c>
      <c r="J44" s="72" t="s">
        <v>131</v>
      </c>
    </row>
    <row r="45" spans="1:10" x14ac:dyDescent="0.25">
      <c r="A45" s="46" t="s">
        <v>132</v>
      </c>
      <c r="B45" s="9">
        <v>30</v>
      </c>
      <c r="C45" s="9">
        <v>9</v>
      </c>
      <c r="D45" s="9">
        <v>95</v>
      </c>
      <c r="E45" s="9">
        <v>134</v>
      </c>
      <c r="F45" s="46">
        <v>340</v>
      </c>
      <c r="G45" s="46">
        <v>365</v>
      </c>
      <c r="H45" s="46">
        <v>537</v>
      </c>
      <c r="I45" s="9">
        <v>1242</v>
      </c>
      <c r="J45" s="68" t="s">
        <v>133</v>
      </c>
    </row>
    <row r="46" spans="1:10" x14ac:dyDescent="0.25">
      <c r="A46" s="46" t="s">
        <v>134</v>
      </c>
      <c r="B46" s="9">
        <v>25</v>
      </c>
      <c r="C46" s="9">
        <v>6</v>
      </c>
      <c r="D46" s="9">
        <v>53</v>
      </c>
      <c r="E46" s="9">
        <v>84</v>
      </c>
      <c r="F46" s="46">
        <v>208</v>
      </c>
      <c r="G46" s="46">
        <v>234</v>
      </c>
      <c r="H46" s="46">
        <v>324</v>
      </c>
      <c r="I46" s="9">
        <v>766</v>
      </c>
      <c r="J46" s="68" t="s">
        <v>135</v>
      </c>
    </row>
    <row r="47" spans="1:10" x14ac:dyDescent="0.25">
      <c r="A47" s="46" t="s">
        <v>136</v>
      </c>
      <c r="B47" s="9">
        <v>14</v>
      </c>
      <c r="C47" s="9">
        <v>1</v>
      </c>
      <c r="D47" s="9">
        <v>34</v>
      </c>
      <c r="E47" s="9">
        <v>49</v>
      </c>
      <c r="F47" s="46">
        <v>227</v>
      </c>
      <c r="G47" s="46">
        <v>242</v>
      </c>
      <c r="H47" s="46">
        <v>253</v>
      </c>
      <c r="I47" s="9">
        <v>722</v>
      </c>
      <c r="J47" s="67" t="s">
        <v>137</v>
      </c>
    </row>
    <row r="48" spans="1:10" x14ac:dyDescent="0.25">
      <c r="A48" s="61" t="s">
        <v>138</v>
      </c>
      <c r="B48" s="62">
        <v>43</v>
      </c>
      <c r="C48" s="62">
        <v>3</v>
      </c>
      <c r="D48" s="63">
        <v>104</v>
      </c>
      <c r="E48" s="63">
        <v>150</v>
      </c>
      <c r="F48" s="64">
        <v>430</v>
      </c>
      <c r="G48" s="64">
        <v>469</v>
      </c>
      <c r="H48" s="64">
        <v>551</v>
      </c>
      <c r="I48" s="63">
        <v>1450</v>
      </c>
      <c r="J48" s="65" t="s">
        <v>139</v>
      </c>
    </row>
    <row r="49" spans="1:10" x14ac:dyDescent="0.25">
      <c r="A49" s="46" t="s">
        <v>138</v>
      </c>
      <c r="B49" s="66">
        <v>30</v>
      </c>
      <c r="C49" s="9">
        <v>3</v>
      </c>
      <c r="D49" s="9">
        <v>73</v>
      </c>
      <c r="E49" s="9">
        <v>106</v>
      </c>
      <c r="F49" s="46">
        <v>311</v>
      </c>
      <c r="G49" s="46">
        <v>338</v>
      </c>
      <c r="H49" s="46">
        <v>414</v>
      </c>
      <c r="I49" s="9">
        <v>1063</v>
      </c>
      <c r="J49" s="68" t="s">
        <v>139</v>
      </c>
    </row>
    <row r="50" spans="1:10" x14ac:dyDescent="0.25">
      <c r="A50" s="46" t="s">
        <v>140</v>
      </c>
      <c r="B50" s="9">
        <v>13</v>
      </c>
      <c r="C50" s="9"/>
      <c r="D50" s="9">
        <v>31</v>
      </c>
      <c r="E50" s="9">
        <v>44</v>
      </c>
      <c r="F50" s="46">
        <v>119</v>
      </c>
      <c r="G50" s="46">
        <v>131</v>
      </c>
      <c r="H50" s="46">
        <v>137</v>
      </c>
      <c r="I50" s="9">
        <v>387</v>
      </c>
      <c r="J50" s="67" t="s">
        <v>141</v>
      </c>
    </row>
    <row r="51" spans="1:10" x14ac:dyDescent="0.25">
      <c r="A51" s="61" t="s">
        <v>142</v>
      </c>
      <c r="B51" s="62">
        <v>70</v>
      </c>
      <c r="C51" s="62">
        <v>11</v>
      </c>
      <c r="D51" s="63">
        <v>158</v>
      </c>
      <c r="E51" s="63">
        <v>239</v>
      </c>
      <c r="F51" s="64">
        <v>727</v>
      </c>
      <c r="G51" s="64">
        <v>859</v>
      </c>
      <c r="H51" s="64">
        <v>899</v>
      </c>
      <c r="I51" s="63">
        <v>2485</v>
      </c>
      <c r="J51" s="65" t="s">
        <v>143</v>
      </c>
    </row>
    <row r="52" spans="1:10" x14ac:dyDescent="0.25">
      <c r="A52" s="46" t="s">
        <v>142</v>
      </c>
      <c r="B52" s="9">
        <v>17</v>
      </c>
      <c r="C52" s="9">
        <v>3</v>
      </c>
      <c r="D52" s="9">
        <v>45</v>
      </c>
      <c r="E52" s="9">
        <v>65</v>
      </c>
      <c r="F52" s="46">
        <v>203</v>
      </c>
      <c r="G52" s="46">
        <v>222</v>
      </c>
      <c r="H52" s="46">
        <v>297</v>
      </c>
      <c r="I52" s="9">
        <v>722</v>
      </c>
      <c r="J52" s="68" t="s">
        <v>143</v>
      </c>
    </row>
    <row r="53" spans="1:10" x14ac:dyDescent="0.25">
      <c r="A53" s="46" t="s">
        <v>144</v>
      </c>
      <c r="B53" s="9">
        <v>27</v>
      </c>
      <c r="C53" s="9">
        <v>5</v>
      </c>
      <c r="D53" s="9">
        <v>52</v>
      </c>
      <c r="E53" s="9">
        <v>84</v>
      </c>
      <c r="F53" s="46">
        <v>308</v>
      </c>
      <c r="G53" s="46">
        <v>370</v>
      </c>
      <c r="H53" s="46">
        <v>274</v>
      </c>
      <c r="I53" s="9">
        <v>952</v>
      </c>
      <c r="J53" s="67" t="s">
        <v>145</v>
      </c>
    </row>
    <row r="54" spans="1:10" x14ac:dyDescent="0.25">
      <c r="A54" s="46" t="s">
        <v>146</v>
      </c>
      <c r="B54" s="9">
        <v>13</v>
      </c>
      <c r="C54" s="9">
        <v>2</v>
      </c>
      <c r="D54" s="9">
        <v>40</v>
      </c>
      <c r="E54" s="9">
        <v>55</v>
      </c>
      <c r="F54" s="46">
        <v>130</v>
      </c>
      <c r="G54" s="46">
        <v>154</v>
      </c>
      <c r="H54" s="46">
        <v>232</v>
      </c>
      <c r="I54" s="9">
        <v>516</v>
      </c>
      <c r="J54" s="67" t="s">
        <v>147</v>
      </c>
    </row>
    <row r="55" spans="1:10" x14ac:dyDescent="0.25">
      <c r="A55" s="46" t="s">
        <v>148</v>
      </c>
      <c r="B55" s="9">
        <v>13</v>
      </c>
      <c r="C55" s="9">
        <v>1</v>
      </c>
      <c r="D55" s="9">
        <v>21</v>
      </c>
      <c r="E55" s="9">
        <v>35</v>
      </c>
      <c r="F55" s="46">
        <v>86</v>
      </c>
      <c r="G55" s="46">
        <v>113</v>
      </c>
      <c r="H55" s="46">
        <v>96</v>
      </c>
      <c r="I55" s="9">
        <v>295</v>
      </c>
      <c r="J55" s="67" t="s">
        <v>149</v>
      </c>
    </row>
    <row r="56" spans="1:10" x14ac:dyDescent="0.25">
      <c r="A56" s="61" t="s">
        <v>150</v>
      </c>
      <c r="B56" s="62">
        <v>41</v>
      </c>
      <c r="C56" s="62">
        <v>7</v>
      </c>
      <c r="D56" s="63">
        <v>116</v>
      </c>
      <c r="E56" s="63">
        <v>164</v>
      </c>
      <c r="F56" s="64">
        <v>688</v>
      </c>
      <c r="G56" s="64">
        <v>718</v>
      </c>
      <c r="H56" s="64">
        <v>844</v>
      </c>
      <c r="I56" s="63">
        <v>2250</v>
      </c>
      <c r="J56" s="65" t="s">
        <v>151</v>
      </c>
    </row>
    <row r="57" spans="1:10" x14ac:dyDescent="0.25">
      <c r="A57" s="61" t="s">
        <v>14</v>
      </c>
      <c r="B57" s="62">
        <f>B56+B51+B48+B43+B42+B41+B37+B28+B25+B21+B16+B6</f>
        <v>1678</v>
      </c>
      <c r="C57" s="62">
        <f t="shared" ref="C57:H57" si="0">C56+C51+C48+C43+C42+C41+C37+C28+C25+C21+C16+C6</f>
        <v>510</v>
      </c>
      <c r="D57" s="62">
        <f t="shared" si="0"/>
        <v>5461</v>
      </c>
      <c r="E57" s="63">
        <f t="shared" ref="E57" si="1">D57+C57+B57</f>
        <v>7649</v>
      </c>
      <c r="F57" s="62">
        <f t="shared" si="0"/>
        <v>27979</v>
      </c>
      <c r="G57" s="62">
        <f t="shared" si="0"/>
        <v>28966</v>
      </c>
      <c r="H57" s="62">
        <f t="shared" si="0"/>
        <v>35769</v>
      </c>
      <c r="I57" s="62">
        <f t="shared" ref="I57" si="2">F57+G57+H57</f>
        <v>92714</v>
      </c>
      <c r="J57" s="65" t="s">
        <v>152</v>
      </c>
    </row>
    <row r="58" spans="1:10" ht="15.75" x14ac:dyDescent="0.25">
      <c r="A58" s="106" t="s">
        <v>188</v>
      </c>
      <c r="B58" s="150">
        <f>B57/$E$57</f>
        <v>0.21937508171002745</v>
      </c>
      <c r="C58" s="150">
        <f t="shared" ref="C58:E58" si="3">C57/$E$57</f>
        <v>6.6675382402928488E-2</v>
      </c>
      <c r="D58" s="150">
        <f t="shared" si="3"/>
        <v>0.71394953588704402</v>
      </c>
      <c r="E58" s="150">
        <f t="shared" si="3"/>
        <v>1</v>
      </c>
      <c r="F58" s="150">
        <f>F57/$I$57</f>
        <v>0.30177750932976682</v>
      </c>
      <c r="G58" s="150">
        <f t="shared" ref="G58:I58" si="4">G57/$I$57</f>
        <v>0.31242315076471733</v>
      </c>
      <c r="H58" s="150">
        <f t="shared" si="4"/>
        <v>0.3857993399055159</v>
      </c>
      <c r="I58" s="150">
        <f t="shared" si="4"/>
        <v>1</v>
      </c>
      <c r="J58" s="106" t="s">
        <v>188</v>
      </c>
    </row>
  </sheetData>
  <mergeCells count="6">
    <mergeCell ref="A1:J1"/>
    <mergeCell ref="A2:J2"/>
    <mergeCell ref="A3:A5"/>
    <mergeCell ref="B3:E3"/>
    <mergeCell ref="F3:I3"/>
    <mergeCell ref="J3:J5"/>
  </mergeCells>
  <pageMargins left="0.17" right="0.23" top="0.74803149606299213" bottom="0.74803149606299213" header="0.31496062992125984" footer="0.31496062992125984"/>
  <pageSetup paperSize="9" scale="75" orientation="portrait" r:id="rId1"/>
  <colBreaks count="1" manualBreakCount="1">
    <brk id="10" max="5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59"/>
  <sheetViews>
    <sheetView rightToLeft="1" view="pageBreakPreview" topLeftCell="A49" zoomScale="122" zoomScaleNormal="100" zoomScaleSheetLayoutView="122" workbookViewId="0">
      <selection activeCell="B58" sqref="B58:G58"/>
    </sheetView>
  </sheetViews>
  <sheetFormatPr defaultRowHeight="15" x14ac:dyDescent="0.25"/>
  <cols>
    <col min="1" max="1" width="15.7109375" style="85" customWidth="1"/>
    <col min="2" max="2" width="11.28515625" customWidth="1"/>
    <col min="7" max="7" width="9.28515625" customWidth="1"/>
    <col min="8" max="8" width="17.7109375" style="85" customWidth="1"/>
  </cols>
  <sheetData>
    <row r="1" spans="1:8" ht="15.75" x14ac:dyDescent="0.25">
      <c r="A1" s="212" t="s">
        <v>267</v>
      </c>
      <c r="B1" s="212"/>
      <c r="C1" s="212"/>
      <c r="D1" s="212"/>
      <c r="E1" s="212"/>
      <c r="F1" s="212"/>
      <c r="G1" s="212"/>
      <c r="H1" s="212"/>
    </row>
    <row r="2" spans="1:8" x14ac:dyDescent="0.25">
      <c r="A2" s="213" t="s">
        <v>268</v>
      </c>
      <c r="B2" s="213"/>
      <c r="C2" s="213"/>
      <c r="D2" s="213"/>
      <c r="E2" s="213"/>
      <c r="F2" s="213"/>
      <c r="G2" s="213"/>
      <c r="H2" s="213"/>
    </row>
    <row r="3" spans="1:8" ht="15.75" x14ac:dyDescent="0.25">
      <c r="A3" s="74"/>
      <c r="B3" s="75"/>
      <c r="C3" s="75"/>
      <c r="D3" s="75"/>
      <c r="E3" s="75"/>
      <c r="F3" s="75"/>
      <c r="G3" s="75"/>
      <c r="H3" s="74"/>
    </row>
    <row r="4" spans="1:8" ht="21" customHeight="1" x14ac:dyDescent="0.25">
      <c r="A4" s="214" t="s">
        <v>153</v>
      </c>
      <c r="B4" s="215" t="s">
        <v>154</v>
      </c>
      <c r="C4" s="215"/>
      <c r="D4" s="215"/>
      <c r="E4" s="215" t="s">
        <v>155</v>
      </c>
      <c r="F4" s="215"/>
      <c r="G4" s="215"/>
      <c r="H4" s="214" t="s">
        <v>156</v>
      </c>
    </row>
    <row r="5" spans="1:8" ht="31.5" x14ac:dyDescent="0.25">
      <c r="A5" s="214"/>
      <c r="B5" s="76" t="s">
        <v>157</v>
      </c>
      <c r="C5" s="76" t="s">
        <v>158</v>
      </c>
      <c r="D5" s="76" t="s">
        <v>159</v>
      </c>
      <c r="E5" s="76" t="s">
        <v>157</v>
      </c>
      <c r="F5" s="76" t="s">
        <v>158</v>
      </c>
      <c r="G5" s="76" t="s">
        <v>159</v>
      </c>
      <c r="H5" s="214"/>
    </row>
    <row r="6" spans="1:8" s="79" customFormat="1" ht="15.75" x14ac:dyDescent="0.25">
      <c r="A6" s="77" t="s">
        <v>160</v>
      </c>
      <c r="B6" s="76">
        <v>425544</v>
      </c>
      <c r="C6" s="76">
        <v>418851</v>
      </c>
      <c r="D6" s="76">
        <v>844395</v>
      </c>
      <c r="E6" s="76">
        <v>13752</v>
      </c>
      <c r="F6" s="76">
        <v>39052</v>
      </c>
      <c r="G6" s="76">
        <v>52804</v>
      </c>
      <c r="H6" s="78"/>
    </row>
    <row r="7" spans="1:8" ht="15.75" x14ac:dyDescent="0.25">
      <c r="A7" s="140" t="s">
        <v>56</v>
      </c>
      <c r="B7" s="80">
        <v>74099</v>
      </c>
      <c r="C7" s="80">
        <v>75451</v>
      </c>
      <c r="D7" s="80">
        <v>149550</v>
      </c>
      <c r="E7" s="80">
        <v>2511</v>
      </c>
      <c r="F7" s="80">
        <v>6209</v>
      </c>
      <c r="G7" s="80">
        <v>8720</v>
      </c>
      <c r="H7" s="81" t="s">
        <v>57</v>
      </c>
    </row>
    <row r="8" spans="1:8" ht="15.75" x14ac:dyDescent="0.25">
      <c r="A8" s="140" t="s">
        <v>58</v>
      </c>
      <c r="B8" s="80">
        <v>81601</v>
      </c>
      <c r="C8" s="80">
        <v>77510</v>
      </c>
      <c r="D8" s="80">
        <v>159111</v>
      </c>
      <c r="E8" s="80">
        <v>2383</v>
      </c>
      <c r="F8" s="80">
        <v>9629</v>
      </c>
      <c r="G8" s="80">
        <v>12012</v>
      </c>
      <c r="H8" s="81" t="s">
        <v>59</v>
      </c>
    </row>
    <row r="9" spans="1:8" ht="15.75" x14ac:dyDescent="0.25">
      <c r="A9" s="140" t="s">
        <v>60</v>
      </c>
      <c r="B9" s="80">
        <v>18873</v>
      </c>
      <c r="C9" s="80">
        <v>18101</v>
      </c>
      <c r="D9" s="80">
        <v>36974</v>
      </c>
      <c r="E9" s="80">
        <v>601</v>
      </c>
      <c r="F9" s="80">
        <v>1469</v>
      </c>
      <c r="G9" s="80">
        <v>2070</v>
      </c>
      <c r="H9" s="81" t="s">
        <v>61</v>
      </c>
    </row>
    <row r="10" spans="1:8" ht="15.75" x14ac:dyDescent="0.25">
      <c r="A10" s="140" t="s">
        <v>62</v>
      </c>
      <c r="B10" s="80">
        <v>76099</v>
      </c>
      <c r="C10" s="80">
        <v>77070</v>
      </c>
      <c r="D10" s="80">
        <v>153169</v>
      </c>
      <c r="E10" s="80">
        <v>1995</v>
      </c>
      <c r="F10" s="80">
        <v>6054</v>
      </c>
      <c r="G10" s="80">
        <v>8049</v>
      </c>
      <c r="H10" s="81" t="s">
        <v>161</v>
      </c>
    </row>
    <row r="11" spans="1:8" ht="15.75" x14ac:dyDescent="0.25">
      <c r="A11" s="140" t="s">
        <v>64</v>
      </c>
      <c r="B11" s="80">
        <v>101098</v>
      </c>
      <c r="C11" s="80">
        <v>96953</v>
      </c>
      <c r="D11" s="80">
        <v>198051</v>
      </c>
      <c r="E11" s="80">
        <v>3287</v>
      </c>
      <c r="F11" s="80">
        <v>7850</v>
      </c>
      <c r="G11" s="80">
        <v>11137</v>
      </c>
      <c r="H11" s="81" t="s">
        <v>65</v>
      </c>
    </row>
    <row r="12" spans="1:8" ht="15.75" x14ac:dyDescent="0.25">
      <c r="A12" s="140" t="s">
        <v>66</v>
      </c>
      <c r="B12" s="80">
        <v>35196</v>
      </c>
      <c r="C12" s="80">
        <v>34421</v>
      </c>
      <c r="D12" s="80">
        <v>69617</v>
      </c>
      <c r="E12" s="80">
        <v>1065</v>
      </c>
      <c r="F12" s="80">
        <v>3857</v>
      </c>
      <c r="G12" s="80">
        <v>4922</v>
      </c>
      <c r="H12" s="81" t="s">
        <v>67</v>
      </c>
    </row>
    <row r="13" spans="1:8" ht="15.75" x14ac:dyDescent="0.25">
      <c r="A13" s="140" t="s">
        <v>68</v>
      </c>
      <c r="B13" s="80">
        <v>17281</v>
      </c>
      <c r="C13" s="80">
        <v>17697</v>
      </c>
      <c r="D13" s="80">
        <v>34978</v>
      </c>
      <c r="E13" s="80">
        <v>666</v>
      </c>
      <c r="F13" s="80">
        <v>1886</v>
      </c>
      <c r="G13" s="80">
        <v>2552</v>
      </c>
      <c r="H13" s="81" t="s">
        <v>69</v>
      </c>
    </row>
    <row r="14" spans="1:8" ht="31.5" x14ac:dyDescent="0.25">
      <c r="A14" s="140" t="s">
        <v>70</v>
      </c>
      <c r="B14" s="80">
        <v>10095</v>
      </c>
      <c r="C14" s="80">
        <v>10331</v>
      </c>
      <c r="D14" s="80">
        <v>20426</v>
      </c>
      <c r="E14" s="80">
        <v>535</v>
      </c>
      <c r="F14" s="80">
        <v>895</v>
      </c>
      <c r="G14" s="80">
        <v>1430</v>
      </c>
      <c r="H14" s="81" t="s">
        <v>162</v>
      </c>
    </row>
    <row r="15" spans="1:8" ht="31.5" x14ac:dyDescent="0.25">
      <c r="A15" s="140" t="s">
        <v>72</v>
      </c>
      <c r="B15" s="80">
        <v>11202</v>
      </c>
      <c r="C15" s="80">
        <v>11317</v>
      </c>
      <c r="D15" s="80">
        <v>22519</v>
      </c>
      <c r="E15" s="80">
        <v>709</v>
      </c>
      <c r="F15" s="80">
        <v>1203</v>
      </c>
      <c r="G15" s="80">
        <v>1912</v>
      </c>
      <c r="H15" s="82" t="s">
        <v>163</v>
      </c>
    </row>
    <row r="16" spans="1:8" s="79" customFormat="1" ht="15.75" x14ac:dyDescent="0.25">
      <c r="A16" s="141" t="s">
        <v>164</v>
      </c>
      <c r="B16" s="76">
        <v>79076</v>
      </c>
      <c r="C16" s="76">
        <v>75989</v>
      </c>
      <c r="D16" s="76">
        <v>155065</v>
      </c>
      <c r="E16" s="76">
        <v>2803</v>
      </c>
      <c r="F16" s="76">
        <v>6792</v>
      </c>
      <c r="G16" s="76">
        <v>9595</v>
      </c>
      <c r="H16" s="78"/>
    </row>
    <row r="17" spans="1:8" ht="15.75" x14ac:dyDescent="0.25">
      <c r="A17" s="140" t="s">
        <v>76</v>
      </c>
      <c r="B17" s="80">
        <v>28405</v>
      </c>
      <c r="C17" s="80">
        <v>26705</v>
      </c>
      <c r="D17" s="80">
        <v>55110</v>
      </c>
      <c r="E17" s="80">
        <v>937</v>
      </c>
      <c r="F17" s="80">
        <v>3105</v>
      </c>
      <c r="G17" s="80">
        <v>4042</v>
      </c>
      <c r="H17" s="81" t="s">
        <v>165</v>
      </c>
    </row>
    <row r="18" spans="1:8" ht="15.75" x14ac:dyDescent="0.25">
      <c r="A18" s="140" t="s">
        <v>78</v>
      </c>
      <c r="B18" s="80">
        <v>10195</v>
      </c>
      <c r="C18" s="80">
        <v>9898</v>
      </c>
      <c r="D18" s="80">
        <v>20093</v>
      </c>
      <c r="E18" s="80">
        <v>446</v>
      </c>
      <c r="F18" s="80">
        <v>757</v>
      </c>
      <c r="G18" s="80">
        <v>1203</v>
      </c>
      <c r="H18" s="81" t="s">
        <v>79</v>
      </c>
    </row>
    <row r="19" spans="1:8" ht="31.5" x14ac:dyDescent="0.25">
      <c r="A19" s="140" t="s">
        <v>80</v>
      </c>
      <c r="B19" s="80">
        <v>9471</v>
      </c>
      <c r="C19" s="80">
        <v>8891</v>
      </c>
      <c r="D19" s="80">
        <v>18362</v>
      </c>
      <c r="E19" s="80">
        <v>394</v>
      </c>
      <c r="F19" s="80">
        <v>696</v>
      </c>
      <c r="G19" s="80">
        <v>1090</v>
      </c>
      <c r="H19" s="81" t="s">
        <v>81</v>
      </c>
    </row>
    <row r="20" spans="1:8" ht="15.75" x14ac:dyDescent="0.25">
      <c r="A20" s="140" t="s">
        <v>82</v>
      </c>
      <c r="B20" s="80">
        <v>31005</v>
      </c>
      <c r="C20" s="80">
        <v>30495</v>
      </c>
      <c r="D20" s="80">
        <v>61500</v>
      </c>
      <c r="E20" s="80">
        <v>1026</v>
      </c>
      <c r="F20" s="80">
        <v>2234</v>
      </c>
      <c r="G20" s="80">
        <v>3260</v>
      </c>
      <c r="H20" s="82" t="s">
        <v>83</v>
      </c>
    </row>
    <row r="21" spans="1:8" s="79" customFormat="1" ht="15.75" x14ac:dyDescent="0.25">
      <c r="A21" s="141" t="s">
        <v>166</v>
      </c>
      <c r="B21" s="76">
        <v>157254</v>
      </c>
      <c r="C21" s="76">
        <v>153291</v>
      </c>
      <c r="D21" s="76">
        <v>310545</v>
      </c>
      <c r="E21" s="76">
        <v>4946</v>
      </c>
      <c r="F21" s="76">
        <v>11296</v>
      </c>
      <c r="G21" s="76">
        <v>16242</v>
      </c>
      <c r="H21" s="78"/>
    </row>
    <row r="22" spans="1:8" ht="15.75" x14ac:dyDescent="0.25">
      <c r="A22" s="140" t="s">
        <v>86</v>
      </c>
      <c r="B22" s="80">
        <v>72834</v>
      </c>
      <c r="C22" s="80">
        <v>70445</v>
      </c>
      <c r="D22" s="80">
        <v>143279</v>
      </c>
      <c r="E22" s="80">
        <v>2216</v>
      </c>
      <c r="F22" s="80">
        <v>5554</v>
      </c>
      <c r="G22" s="80">
        <v>7770</v>
      </c>
      <c r="H22" s="81" t="s">
        <v>167</v>
      </c>
    </row>
    <row r="23" spans="1:8" ht="15.75" x14ac:dyDescent="0.25">
      <c r="A23" s="140" t="s">
        <v>88</v>
      </c>
      <c r="B23" s="80">
        <v>31431</v>
      </c>
      <c r="C23" s="80">
        <v>30767</v>
      </c>
      <c r="D23" s="80">
        <v>62198</v>
      </c>
      <c r="E23" s="80">
        <v>1386</v>
      </c>
      <c r="F23" s="80">
        <v>2291</v>
      </c>
      <c r="G23" s="80">
        <v>3677</v>
      </c>
      <c r="H23" s="81" t="s">
        <v>168</v>
      </c>
    </row>
    <row r="24" spans="1:8" ht="15.75" x14ac:dyDescent="0.25">
      <c r="A24" s="140" t="s">
        <v>90</v>
      </c>
      <c r="B24" s="80">
        <v>52989</v>
      </c>
      <c r="C24" s="80">
        <v>52079</v>
      </c>
      <c r="D24" s="80">
        <v>105068</v>
      </c>
      <c r="E24" s="80">
        <v>1344</v>
      </c>
      <c r="F24" s="80">
        <v>3451</v>
      </c>
      <c r="G24" s="80">
        <v>4795</v>
      </c>
      <c r="H24" s="82" t="s">
        <v>91</v>
      </c>
    </row>
    <row r="25" spans="1:8" s="79" customFormat="1" ht="15.75" x14ac:dyDescent="0.25">
      <c r="A25" s="141" t="s">
        <v>169</v>
      </c>
      <c r="B25" s="76">
        <v>31805</v>
      </c>
      <c r="C25" s="76">
        <v>30470</v>
      </c>
      <c r="D25" s="76">
        <v>62275</v>
      </c>
      <c r="E25" s="76">
        <v>1312</v>
      </c>
      <c r="F25" s="76">
        <v>3114</v>
      </c>
      <c r="G25" s="76">
        <v>4426</v>
      </c>
      <c r="H25" s="78"/>
    </row>
    <row r="26" spans="1:8" ht="15.75" x14ac:dyDescent="0.25">
      <c r="A26" s="140" t="s">
        <v>170</v>
      </c>
      <c r="B26" s="80">
        <v>25561</v>
      </c>
      <c r="C26" s="9">
        <v>24399</v>
      </c>
      <c r="D26" s="80">
        <v>49960</v>
      </c>
      <c r="E26" s="80">
        <v>922</v>
      </c>
      <c r="F26" s="80">
        <v>2216</v>
      </c>
      <c r="G26" s="80">
        <v>3138</v>
      </c>
      <c r="H26" s="81" t="s">
        <v>171</v>
      </c>
    </row>
    <row r="27" spans="1:8" ht="15.75" x14ac:dyDescent="0.25">
      <c r="A27" s="140" t="s">
        <v>96</v>
      </c>
      <c r="B27" s="9">
        <v>6244</v>
      </c>
      <c r="C27" s="9">
        <v>6071</v>
      </c>
      <c r="D27" s="80">
        <v>12315</v>
      </c>
      <c r="E27" s="80">
        <v>390</v>
      </c>
      <c r="F27" s="80">
        <v>898</v>
      </c>
      <c r="G27" s="80">
        <v>1288</v>
      </c>
      <c r="H27" s="82" t="s">
        <v>97</v>
      </c>
    </row>
    <row r="28" spans="1:8" s="79" customFormat="1" ht="15.75" x14ac:dyDescent="0.25">
      <c r="A28" s="141" t="s">
        <v>172</v>
      </c>
      <c r="B28" s="76">
        <v>215107</v>
      </c>
      <c r="C28" s="76">
        <v>206710</v>
      </c>
      <c r="D28" s="76">
        <v>421817</v>
      </c>
      <c r="E28" s="76">
        <v>8097</v>
      </c>
      <c r="F28" s="76">
        <v>17679</v>
      </c>
      <c r="G28" s="76">
        <v>25776</v>
      </c>
      <c r="H28" s="78"/>
    </row>
    <row r="29" spans="1:8" ht="15.75" x14ac:dyDescent="0.25">
      <c r="A29" s="140" t="s">
        <v>100</v>
      </c>
      <c r="B29" s="80">
        <v>84255</v>
      </c>
      <c r="C29" s="80">
        <v>80865</v>
      </c>
      <c r="D29" s="80">
        <v>165120</v>
      </c>
      <c r="E29" s="80">
        <v>2714</v>
      </c>
      <c r="F29" s="80">
        <v>6208</v>
      </c>
      <c r="G29" s="80">
        <v>8922</v>
      </c>
      <c r="H29" s="81" t="s">
        <v>173</v>
      </c>
    </row>
    <row r="30" spans="1:8" ht="15.75" x14ac:dyDescent="0.25">
      <c r="A30" s="140" t="s">
        <v>102</v>
      </c>
      <c r="B30" s="80">
        <v>29083</v>
      </c>
      <c r="C30" s="80">
        <v>28609</v>
      </c>
      <c r="D30" s="80">
        <v>57692</v>
      </c>
      <c r="E30" s="80">
        <v>853</v>
      </c>
      <c r="F30" s="80">
        <v>2892</v>
      </c>
      <c r="G30" s="80">
        <v>3745</v>
      </c>
      <c r="H30" s="81" t="s">
        <v>103</v>
      </c>
    </row>
    <row r="31" spans="1:8" ht="15.75" x14ac:dyDescent="0.25">
      <c r="A31" s="140" t="s">
        <v>104</v>
      </c>
      <c r="B31" s="80">
        <v>9787</v>
      </c>
      <c r="C31" s="80">
        <v>9243</v>
      </c>
      <c r="D31" s="80">
        <v>19030</v>
      </c>
      <c r="E31" s="80">
        <v>534</v>
      </c>
      <c r="F31" s="80">
        <v>803</v>
      </c>
      <c r="G31" s="80">
        <v>1337</v>
      </c>
      <c r="H31" s="81" t="s">
        <v>105</v>
      </c>
    </row>
    <row r="32" spans="1:8" ht="31.5" x14ac:dyDescent="0.25">
      <c r="A32" s="140" t="s">
        <v>106</v>
      </c>
      <c r="B32" s="80">
        <v>11120</v>
      </c>
      <c r="C32" s="80">
        <v>11107</v>
      </c>
      <c r="D32" s="80">
        <v>22227</v>
      </c>
      <c r="E32" s="80">
        <v>479</v>
      </c>
      <c r="F32" s="80">
        <v>1099</v>
      </c>
      <c r="G32" s="80">
        <v>1578</v>
      </c>
      <c r="H32" s="81" t="s">
        <v>174</v>
      </c>
    </row>
    <row r="33" spans="1:8" ht="15.75" x14ac:dyDescent="0.25">
      <c r="A33" s="140" t="s">
        <v>108</v>
      </c>
      <c r="B33" s="80">
        <v>19792</v>
      </c>
      <c r="C33" s="80">
        <v>18765</v>
      </c>
      <c r="D33" s="80">
        <v>38557</v>
      </c>
      <c r="E33" s="80">
        <v>814</v>
      </c>
      <c r="F33" s="80">
        <v>1736</v>
      </c>
      <c r="G33" s="80">
        <v>2550</v>
      </c>
      <c r="H33" s="81" t="s">
        <v>109</v>
      </c>
    </row>
    <row r="34" spans="1:8" ht="15.75" x14ac:dyDescent="0.25">
      <c r="A34" s="140" t="s">
        <v>110</v>
      </c>
      <c r="B34" s="80">
        <v>15930</v>
      </c>
      <c r="C34" s="80">
        <v>15066</v>
      </c>
      <c r="D34" s="80">
        <v>30996</v>
      </c>
      <c r="E34" s="80">
        <v>889</v>
      </c>
      <c r="F34" s="80">
        <v>1510</v>
      </c>
      <c r="G34" s="80">
        <v>2399</v>
      </c>
      <c r="H34" s="81" t="s">
        <v>111</v>
      </c>
    </row>
    <row r="35" spans="1:8" ht="31.5" x14ac:dyDescent="0.25">
      <c r="A35" s="140" t="s">
        <v>112</v>
      </c>
      <c r="B35" s="80">
        <v>16013</v>
      </c>
      <c r="C35" s="80">
        <v>15172</v>
      </c>
      <c r="D35" s="80">
        <v>31185</v>
      </c>
      <c r="E35" s="80">
        <v>714</v>
      </c>
      <c r="F35" s="80">
        <v>1166</v>
      </c>
      <c r="G35" s="80">
        <v>1880</v>
      </c>
      <c r="H35" s="81" t="s">
        <v>113</v>
      </c>
    </row>
    <row r="36" spans="1:8" ht="15.75" x14ac:dyDescent="0.25">
      <c r="A36" s="140" t="s">
        <v>114</v>
      </c>
      <c r="B36" s="80">
        <v>29127</v>
      </c>
      <c r="C36" s="80">
        <v>27883</v>
      </c>
      <c r="D36" s="80">
        <v>57010</v>
      </c>
      <c r="E36" s="80">
        <v>1100</v>
      </c>
      <c r="F36" s="80">
        <v>2265</v>
      </c>
      <c r="G36" s="80">
        <v>3365</v>
      </c>
      <c r="H36" s="82" t="s">
        <v>115</v>
      </c>
    </row>
    <row r="37" spans="1:8" s="79" customFormat="1" ht="15.75" x14ac:dyDescent="0.25">
      <c r="A37" s="141" t="s">
        <v>175</v>
      </c>
      <c r="B37" s="76">
        <v>83326</v>
      </c>
      <c r="C37" s="76">
        <v>80522</v>
      </c>
      <c r="D37" s="76">
        <v>163848</v>
      </c>
      <c r="E37" s="76">
        <v>4315</v>
      </c>
      <c r="F37" s="76">
        <v>7157</v>
      </c>
      <c r="G37" s="76">
        <v>11472</v>
      </c>
      <c r="H37" s="78"/>
    </row>
    <row r="38" spans="1:8" ht="15.75" x14ac:dyDescent="0.25">
      <c r="A38" s="140" t="s">
        <v>118</v>
      </c>
      <c r="B38" s="80">
        <v>29612</v>
      </c>
      <c r="C38" s="80">
        <v>28308</v>
      </c>
      <c r="D38" s="80">
        <v>57920</v>
      </c>
      <c r="E38" s="80">
        <v>1470</v>
      </c>
      <c r="F38" s="80">
        <v>2676</v>
      </c>
      <c r="G38" s="80">
        <v>4146</v>
      </c>
      <c r="H38" s="81" t="s">
        <v>176</v>
      </c>
    </row>
    <row r="39" spans="1:8" ht="31.5" x14ac:dyDescent="0.25">
      <c r="A39" s="140" t="s">
        <v>177</v>
      </c>
      <c r="B39" s="80">
        <v>19992</v>
      </c>
      <c r="C39" s="80">
        <v>18578</v>
      </c>
      <c r="D39" s="80">
        <v>38570</v>
      </c>
      <c r="E39" s="80">
        <v>1352</v>
      </c>
      <c r="F39" s="80">
        <v>2044</v>
      </c>
      <c r="G39" s="80">
        <v>3396</v>
      </c>
      <c r="H39" s="81" t="s">
        <v>121</v>
      </c>
    </row>
    <row r="40" spans="1:8" ht="31.5" x14ac:dyDescent="0.25">
      <c r="A40" s="140" t="s">
        <v>178</v>
      </c>
      <c r="B40" s="80">
        <v>33722</v>
      </c>
      <c r="C40" s="80">
        <v>33636</v>
      </c>
      <c r="D40" s="80">
        <v>67358</v>
      </c>
      <c r="E40" s="80">
        <v>1493</v>
      </c>
      <c r="F40" s="80">
        <v>2437</v>
      </c>
      <c r="G40" s="80">
        <v>3930</v>
      </c>
      <c r="H40" s="82" t="s">
        <v>179</v>
      </c>
    </row>
    <row r="41" spans="1:8" ht="15.75" x14ac:dyDescent="0.25">
      <c r="A41" s="141" t="s">
        <v>180</v>
      </c>
      <c r="B41" s="76">
        <v>35651</v>
      </c>
      <c r="C41" s="76">
        <v>35394</v>
      </c>
      <c r="D41" s="76">
        <v>71045</v>
      </c>
      <c r="E41" s="76">
        <v>1653</v>
      </c>
      <c r="F41" s="76">
        <v>2962</v>
      </c>
      <c r="G41" s="76">
        <v>4615</v>
      </c>
      <c r="H41" s="78"/>
    </row>
    <row r="42" spans="1:8" ht="15.75" x14ac:dyDescent="0.25">
      <c r="A42" s="141" t="s">
        <v>181</v>
      </c>
      <c r="B42" s="76">
        <v>26302</v>
      </c>
      <c r="C42" s="76">
        <v>25375</v>
      </c>
      <c r="D42" s="76">
        <v>51677</v>
      </c>
      <c r="E42" s="76">
        <v>1100</v>
      </c>
      <c r="F42" s="76">
        <v>2591</v>
      </c>
      <c r="G42" s="76">
        <v>3691</v>
      </c>
      <c r="H42" s="78"/>
    </row>
    <row r="43" spans="1:8" ht="15.75" x14ac:dyDescent="0.25">
      <c r="A43" s="141" t="s">
        <v>182</v>
      </c>
      <c r="B43" s="76">
        <v>45791</v>
      </c>
      <c r="C43" s="76">
        <v>45175</v>
      </c>
      <c r="D43" s="76">
        <v>90966</v>
      </c>
      <c r="E43" s="76">
        <v>2519</v>
      </c>
      <c r="F43" s="76">
        <v>5310</v>
      </c>
      <c r="G43" s="76">
        <v>7829</v>
      </c>
      <c r="H43" s="78"/>
    </row>
    <row r="44" spans="1:8" ht="15.75" x14ac:dyDescent="0.25">
      <c r="A44" s="140" t="s">
        <v>130</v>
      </c>
      <c r="B44" s="80">
        <v>16490</v>
      </c>
      <c r="C44" s="80">
        <v>16133</v>
      </c>
      <c r="D44" s="80">
        <v>32623</v>
      </c>
      <c r="E44" s="80">
        <v>912</v>
      </c>
      <c r="F44" s="80">
        <v>1857</v>
      </c>
      <c r="G44" s="80">
        <v>2769</v>
      </c>
      <c r="H44" s="81" t="s">
        <v>183</v>
      </c>
    </row>
    <row r="45" spans="1:8" ht="15.75" x14ac:dyDescent="0.25">
      <c r="A45" s="140" t="s">
        <v>132</v>
      </c>
      <c r="B45" s="80">
        <v>12973</v>
      </c>
      <c r="C45" s="80">
        <v>12641</v>
      </c>
      <c r="D45" s="80">
        <v>25614</v>
      </c>
      <c r="E45" s="80">
        <v>667</v>
      </c>
      <c r="F45" s="80">
        <v>1538</v>
      </c>
      <c r="G45" s="80">
        <v>2205</v>
      </c>
      <c r="H45" s="81" t="s">
        <v>133</v>
      </c>
    </row>
    <row r="46" spans="1:8" ht="15.75" x14ac:dyDescent="0.25">
      <c r="A46" s="140" t="s">
        <v>134</v>
      </c>
      <c r="B46" s="80">
        <v>7417</v>
      </c>
      <c r="C46" s="80">
        <v>7403</v>
      </c>
      <c r="D46" s="80">
        <v>14820</v>
      </c>
      <c r="E46" s="80">
        <v>551</v>
      </c>
      <c r="F46" s="80">
        <v>1085</v>
      </c>
      <c r="G46" s="80">
        <v>1636</v>
      </c>
      <c r="H46" s="81" t="s">
        <v>135</v>
      </c>
    </row>
    <row r="47" spans="1:8" ht="31.5" x14ac:dyDescent="0.25">
      <c r="A47" s="140" t="s">
        <v>136</v>
      </c>
      <c r="B47" s="80">
        <v>8911</v>
      </c>
      <c r="C47" s="80">
        <v>8998</v>
      </c>
      <c r="D47" s="80">
        <v>17909</v>
      </c>
      <c r="E47" s="80">
        <v>389</v>
      </c>
      <c r="F47" s="80">
        <v>830</v>
      </c>
      <c r="G47" s="80">
        <v>1219</v>
      </c>
      <c r="H47" s="82" t="s">
        <v>137</v>
      </c>
    </row>
    <row r="48" spans="1:8" s="79" customFormat="1" ht="15.75" x14ac:dyDescent="0.25">
      <c r="A48" s="141" t="s">
        <v>184</v>
      </c>
      <c r="B48" s="76">
        <v>16398</v>
      </c>
      <c r="C48" s="76">
        <v>15935</v>
      </c>
      <c r="D48" s="76">
        <v>32333</v>
      </c>
      <c r="E48" s="76">
        <v>970</v>
      </c>
      <c r="F48" s="76">
        <v>1845</v>
      </c>
      <c r="G48" s="76">
        <v>2815</v>
      </c>
      <c r="H48" s="78"/>
    </row>
    <row r="49" spans="1:8" ht="15.75" x14ac:dyDescent="0.25">
      <c r="A49" s="140" t="s">
        <v>138</v>
      </c>
      <c r="B49" s="80">
        <v>11910</v>
      </c>
      <c r="C49" s="80">
        <v>11504</v>
      </c>
      <c r="D49" s="80">
        <v>23414</v>
      </c>
      <c r="E49" s="80">
        <v>691</v>
      </c>
      <c r="F49" s="80">
        <v>1377</v>
      </c>
      <c r="G49" s="80">
        <v>2068</v>
      </c>
      <c r="H49" s="81" t="s">
        <v>139</v>
      </c>
    </row>
    <row r="50" spans="1:8" ht="15.75" x14ac:dyDescent="0.25">
      <c r="A50" s="140" t="s">
        <v>140</v>
      </c>
      <c r="B50" s="80">
        <v>4488</v>
      </c>
      <c r="C50" s="80">
        <v>4431</v>
      </c>
      <c r="D50" s="80">
        <v>8919</v>
      </c>
      <c r="E50" s="80">
        <v>279</v>
      </c>
      <c r="F50" s="80">
        <v>468</v>
      </c>
      <c r="G50" s="80">
        <v>747</v>
      </c>
      <c r="H50" s="82" t="s">
        <v>141</v>
      </c>
    </row>
    <row r="51" spans="1:8" s="79" customFormat="1" ht="15.75" x14ac:dyDescent="0.25">
      <c r="A51" s="141" t="s">
        <v>185</v>
      </c>
      <c r="B51" s="76">
        <v>23785</v>
      </c>
      <c r="C51" s="76">
        <v>23905</v>
      </c>
      <c r="D51" s="76">
        <v>47690</v>
      </c>
      <c r="E51" s="76">
        <v>1581</v>
      </c>
      <c r="F51" s="76">
        <v>2872</v>
      </c>
      <c r="G51" s="76">
        <v>4453</v>
      </c>
      <c r="H51" s="78"/>
    </row>
    <row r="52" spans="1:8" ht="15.75" x14ac:dyDescent="0.25">
      <c r="A52" s="140" t="s">
        <v>186</v>
      </c>
      <c r="B52" s="80">
        <v>7532</v>
      </c>
      <c r="C52" s="80">
        <v>7390</v>
      </c>
      <c r="D52" s="80">
        <v>14922</v>
      </c>
      <c r="E52" s="80">
        <v>444</v>
      </c>
      <c r="F52" s="80">
        <v>817</v>
      </c>
      <c r="G52" s="80">
        <v>1261</v>
      </c>
      <c r="H52" s="81" t="s">
        <v>143</v>
      </c>
    </row>
    <row r="53" spans="1:8" ht="15.75" x14ac:dyDescent="0.25">
      <c r="A53" s="140" t="s">
        <v>144</v>
      </c>
      <c r="B53" s="80">
        <v>9262</v>
      </c>
      <c r="C53" s="80">
        <v>9205</v>
      </c>
      <c r="D53" s="80">
        <v>18467</v>
      </c>
      <c r="E53" s="80">
        <v>647</v>
      </c>
      <c r="F53" s="80">
        <v>1033</v>
      </c>
      <c r="G53" s="80">
        <v>1680</v>
      </c>
      <c r="H53" s="81" t="s">
        <v>145</v>
      </c>
    </row>
    <row r="54" spans="1:8" ht="15.75" x14ac:dyDescent="0.25">
      <c r="A54" s="140" t="s">
        <v>146</v>
      </c>
      <c r="B54" s="80">
        <v>5025</v>
      </c>
      <c r="C54" s="80">
        <v>5284</v>
      </c>
      <c r="D54" s="80">
        <v>10309</v>
      </c>
      <c r="E54" s="80">
        <v>275</v>
      </c>
      <c r="F54" s="80">
        <v>631</v>
      </c>
      <c r="G54" s="80">
        <v>906</v>
      </c>
      <c r="H54" s="81" t="s">
        <v>147</v>
      </c>
    </row>
    <row r="55" spans="1:8" ht="15.75" x14ac:dyDescent="0.25">
      <c r="A55" s="140" t="s">
        <v>148</v>
      </c>
      <c r="B55" s="80">
        <v>1966</v>
      </c>
      <c r="C55" s="80">
        <v>2026</v>
      </c>
      <c r="D55" s="80">
        <v>3992</v>
      </c>
      <c r="E55" s="80">
        <v>215</v>
      </c>
      <c r="F55" s="80">
        <v>391</v>
      </c>
      <c r="G55" s="80">
        <v>606</v>
      </c>
      <c r="H55" s="82" t="s">
        <v>149</v>
      </c>
    </row>
    <row r="56" spans="1:8" s="79" customFormat="1" ht="15.75" x14ac:dyDescent="0.25">
      <c r="A56" s="141" t="s">
        <v>187</v>
      </c>
      <c r="B56" s="76">
        <v>27857</v>
      </c>
      <c r="C56" s="76">
        <v>27597</v>
      </c>
      <c r="D56" s="76">
        <v>55454</v>
      </c>
      <c r="E56" s="76">
        <v>1272</v>
      </c>
      <c r="F56" s="76">
        <v>2659</v>
      </c>
      <c r="G56" s="76">
        <v>3931</v>
      </c>
      <c r="H56" s="78" t="s">
        <v>151</v>
      </c>
    </row>
    <row r="57" spans="1:8" s="79" customFormat="1" ht="15.75" x14ac:dyDescent="0.25">
      <c r="A57" s="137" t="s">
        <v>14</v>
      </c>
      <c r="B57" s="83">
        <f>B56+B51+B48+B43+B42+B41+B37+B28+B25+B21+B16+B6</f>
        <v>1167896</v>
      </c>
      <c r="C57" s="107">
        <f t="shared" ref="C57:G57" si="0">C56+C51+C48+C43+C42+C41+C37+C28+C25+C21+C16+C6</f>
        <v>1139214</v>
      </c>
      <c r="D57" s="107">
        <f t="shared" si="0"/>
        <v>2307110</v>
      </c>
      <c r="E57" s="107">
        <f t="shared" si="0"/>
        <v>44320</v>
      </c>
      <c r="F57" s="107">
        <f t="shared" si="0"/>
        <v>103329</v>
      </c>
      <c r="G57" s="107">
        <f t="shared" si="0"/>
        <v>147649</v>
      </c>
      <c r="H57" s="84" t="s">
        <v>15</v>
      </c>
    </row>
    <row r="58" spans="1:8" s="79" customFormat="1" ht="15.75" x14ac:dyDescent="0.25">
      <c r="A58" s="137" t="s">
        <v>188</v>
      </c>
      <c r="B58" s="150">
        <f>(B57/$D$57)</f>
        <v>0.50621600183779702</v>
      </c>
      <c r="C58" s="150">
        <f t="shared" ref="C58:D58" si="1">(C57/$D$57)</f>
        <v>0.49378399816220292</v>
      </c>
      <c r="D58" s="150">
        <f t="shared" si="1"/>
        <v>1</v>
      </c>
      <c r="E58" s="150">
        <f>(E57/$G$57)</f>
        <v>0.30017135232883391</v>
      </c>
      <c r="F58" s="150">
        <f t="shared" ref="F58:G58" si="2">(F57/$G$57)</f>
        <v>0.69982864767116604</v>
      </c>
      <c r="G58" s="150">
        <f t="shared" si="2"/>
        <v>1</v>
      </c>
      <c r="H58" s="76" t="s">
        <v>188</v>
      </c>
    </row>
    <row r="59" spans="1:8" x14ac:dyDescent="0.25">
      <c r="B59" s="113"/>
      <c r="C59" s="113"/>
      <c r="D59" s="113"/>
      <c r="E59" s="113"/>
      <c r="F59" s="113"/>
      <c r="G59" s="112"/>
    </row>
  </sheetData>
  <mergeCells count="6">
    <mergeCell ref="A1:H1"/>
    <mergeCell ref="A2:H2"/>
    <mergeCell ref="A4:A5"/>
    <mergeCell ref="B4:D4"/>
    <mergeCell ref="E4:G4"/>
    <mergeCell ref="H4:H5"/>
  </mergeCells>
  <pageMargins left="0.43307086614173229" right="0.70866141732283472" top="0.15748031496062992" bottom="0.15748031496062992" header="0.15748031496062992" footer="0.15748031496062992"/>
  <pageSetup paperSize="9" scale="82" orientation="landscape" r:id="rId1"/>
  <rowBreaks count="1" manualBreakCount="1"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29"/>
  <sheetViews>
    <sheetView rightToLeft="1" view="pageBreakPreview" zoomScale="80" zoomScaleNormal="80" zoomScaleSheetLayoutView="80" workbookViewId="0">
      <selection activeCell="N27" sqref="N27"/>
    </sheetView>
  </sheetViews>
  <sheetFormatPr defaultRowHeight="15" x14ac:dyDescent="0.25"/>
  <cols>
    <col min="1" max="1" width="9.140625" customWidth="1"/>
    <col min="2" max="2" width="7.140625" customWidth="1"/>
    <col min="3" max="3" width="10" customWidth="1"/>
    <col min="4" max="4" width="10.7109375" customWidth="1"/>
    <col min="5" max="5" width="8.7109375" customWidth="1"/>
    <col min="6" max="6" width="8.28515625" customWidth="1"/>
    <col min="7" max="7" width="7.7109375" customWidth="1"/>
    <col min="8" max="8" width="6.7109375" customWidth="1"/>
    <col min="9" max="9" width="8" customWidth="1"/>
    <col min="10" max="10" width="21" customWidth="1"/>
  </cols>
  <sheetData>
    <row r="1" spans="1:10" ht="15.75" x14ac:dyDescent="0.25">
      <c r="A1" s="212" t="s">
        <v>270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ht="15.75" customHeight="1" x14ac:dyDescent="0.25">
      <c r="A2" s="183" t="s">
        <v>269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0" ht="15.75" thickBot="1" x14ac:dyDescent="0.3">
      <c r="A3" s="183"/>
      <c r="B3" s="183"/>
      <c r="C3" s="183"/>
      <c r="D3" s="183"/>
      <c r="E3" s="183"/>
      <c r="F3" s="183"/>
      <c r="G3" s="183"/>
      <c r="H3" s="183"/>
      <c r="I3" s="183"/>
      <c r="J3" s="183"/>
    </row>
    <row r="4" spans="1:10" ht="22.5" customHeight="1" x14ac:dyDescent="0.25">
      <c r="A4" s="229" t="s">
        <v>0</v>
      </c>
      <c r="B4" s="230"/>
      <c r="C4" s="233"/>
      <c r="D4" s="233"/>
      <c r="E4" s="234" t="s">
        <v>189</v>
      </c>
      <c r="F4" s="235"/>
      <c r="G4" s="235"/>
      <c r="H4" s="235"/>
      <c r="I4" s="236"/>
      <c r="J4" s="237" t="s">
        <v>190</v>
      </c>
    </row>
    <row r="5" spans="1:10" s="90" customFormat="1" ht="77.25" customHeight="1" x14ac:dyDescent="0.25">
      <c r="A5" s="231"/>
      <c r="B5" s="232"/>
      <c r="C5" s="86" t="s">
        <v>191</v>
      </c>
      <c r="D5" s="87" t="s">
        <v>192</v>
      </c>
      <c r="E5" s="86" t="s">
        <v>193</v>
      </c>
      <c r="F5" s="87" t="s">
        <v>194</v>
      </c>
      <c r="G5" s="88" t="s">
        <v>195</v>
      </c>
      <c r="H5" s="88" t="s">
        <v>196</v>
      </c>
      <c r="I5" s="89" t="s">
        <v>159</v>
      </c>
      <c r="J5" s="237"/>
    </row>
    <row r="6" spans="1:10" x14ac:dyDescent="0.25">
      <c r="A6" s="228" t="s">
        <v>197</v>
      </c>
      <c r="B6" s="228"/>
      <c r="C6" s="216"/>
      <c r="D6" s="217"/>
      <c r="E6" s="217"/>
      <c r="F6" s="217"/>
      <c r="G6" s="217"/>
      <c r="H6" s="217"/>
      <c r="I6" s="218"/>
      <c r="J6" s="109" t="s">
        <v>39</v>
      </c>
    </row>
    <row r="7" spans="1:10" s="79" customFormat="1" x14ac:dyDescent="0.25">
      <c r="A7" s="219" t="s">
        <v>8</v>
      </c>
      <c r="B7" s="219"/>
      <c r="C7" s="91">
        <v>0</v>
      </c>
      <c r="D7" s="91">
        <v>735</v>
      </c>
      <c r="E7" s="91">
        <v>29591</v>
      </c>
      <c r="F7" s="91">
        <v>2371</v>
      </c>
      <c r="G7" s="91">
        <v>1267</v>
      </c>
      <c r="H7" s="91">
        <v>1824</v>
      </c>
      <c r="I7" s="91">
        <f>SUM(C7:H7)</f>
        <v>35788</v>
      </c>
      <c r="J7" s="108" t="s">
        <v>9</v>
      </c>
    </row>
    <row r="8" spans="1:10" x14ac:dyDescent="0.25">
      <c r="A8" s="219" t="s">
        <v>198</v>
      </c>
      <c r="B8" s="219"/>
      <c r="C8" s="91">
        <v>0</v>
      </c>
      <c r="D8" s="91">
        <v>1063</v>
      </c>
      <c r="E8" s="92">
        <v>50809</v>
      </c>
      <c r="F8" s="91">
        <v>5315</v>
      </c>
      <c r="G8" s="91">
        <v>2012</v>
      </c>
      <c r="H8" s="91">
        <v>2141</v>
      </c>
      <c r="I8" s="91">
        <f t="shared" ref="I8:I9" si="0">SUM(C8:H8)</f>
        <v>61340</v>
      </c>
      <c r="J8" s="108" t="s">
        <v>11</v>
      </c>
    </row>
    <row r="9" spans="1:10" x14ac:dyDescent="0.25">
      <c r="A9" s="219" t="s">
        <v>14</v>
      </c>
      <c r="B9" s="219"/>
      <c r="C9" s="91">
        <v>0</v>
      </c>
      <c r="D9" s="91">
        <f>SUM(D7:D8)</f>
        <v>1798</v>
      </c>
      <c r="E9" s="91">
        <f t="shared" ref="E9:H9" si="1">SUM(E7:E8)</f>
        <v>80400</v>
      </c>
      <c r="F9" s="91">
        <f t="shared" si="1"/>
        <v>7686</v>
      </c>
      <c r="G9" s="91">
        <f t="shared" si="1"/>
        <v>3279</v>
      </c>
      <c r="H9" s="91">
        <f t="shared" si="1"/>
        <v>3965</v>
      </c>
      <c r="I9" s="91">
        <f t="shared" si="0"/>
        <v>97128</v>
      </c>
      <c r="J9" s="108" t="s">
        <v>15</v>
      </c>
    </row>
    <row r="10" spans="1:10" s="79" customFormat="1" x14ac:dyDescent="0.25">
      <c r="A10" s="227" t="s">
        <v>199</v>
      </c>
      <c r="B10" s="227"/>
      <c r="C10" s="216"/>
      <c r="D10" s="217"/>
      <c r="E10" s="217"/>
      <c r="F10" s="217"/>
      <c r="G10" s="217"/>
      <c r="H10" s="217"/>
      <c r="I10" s="218"/>
      <c r="J10" s="109" t="s">
        <v>17</v>
      </c>
    </row>
    <row r="11" spans="1:10" x14ac:dyDescent="0.25">
      <c r="A11" s="219" t="s">
        <v>8</v>
      </c>
      <c r="B11" s="219"/>
      <c r="C11" s="91">
        <v>0</v>
      </c>
      <c r="D11" s="91">
        <v>3</v>
      </c>
      <c r="E11" s="91">
        <v>1767</v>
      </c>
      <c r="F11" s="91">
        <v>42</v>
      </c>
      <c r="G11" s="91">
        <v>45</v>
      </c>
      <c r="H11" s="91">
        <v>25</v>
      </c>
      <c r="I11" s="91">
        <f>SUM(C11:H11)</f>
        <v>1882</v>
      </c>
      <c r="J11" s="108" t="s">
        <v>9</v>
      </c>
    </row>
    <row r="12" spans="1:10" x14ac:dyDescent="0.25">
      <c r="A12" s="219" t="s">
        <v>198</v>
      </c>
      <c r="B12" s="219"/>
      <c r="C12" s="91">
        <v>0</v>
      </c>
      <c r="D12" s="91">
        <v>3</v>
      </c>
      <c r="E12" s="92">
        <v>337</v>
      </c>
      <c r="F12" s="91">
        <v>4</v>
      </c>
      <c r="G12" s="91">
        <v>8</v>
      </c>
      <c r="H12" s="91">
        <v>1</v>
      </c>
      <c r="I12" s="91">
        <f t="shared" ref="I12:I13" si="2">SUM(C12:H12)</f>
        <v>353</v>
      </c>
      <c r="J12" s="108" t="s">
        <v>11</v>
      </c>
    </row>
    <row r="13" spans="1:10" x14ac:dyDescent="0.25">
      <c r="A13" s="219" t="s">
        <v>14</v>
      </c>
      <c r="B13" s="219"/>
      <c r="C13" s="91">
        <f>SUM(C11:C12)</f>
        <v>0</v>
      </c>
      <c r="D13" s="91">
        <f t="shared" ref="D13:H13" si="3">SUM(D11:D12)</f>
        <v>6</v>
      </c>
      <c r="E13" s="91">
        <f t="shared" si="3"/>
        <v>2104</v>
      </c>
      <c r="F13" s="91">
        <f t="shared" si="3"/>
        <v>46</v>
      </c>
      <c r="G13" s="91">
        <f t="shared" si="3"/>
        <v>53</v>
      </c>
      <c r="H13" s="91">
        <f t="shared" si="3"/>
        <v>26</v>
      </c>
      <c r="I13" s="91">
        <f t="shared" si="2"/>
        <v>2235</v>
      </c>
      <c r="J13" s="108" t="s">
        <v>15</v>
      </c>
    </row>
    <row r="14" spans="1:10" x14ac:dyDescent="0.25">
      <c r="A14" s="228" t="s">
        <v>18</v>
      </c>
      <c r="B14" s="228"/>
      <c r="C14" s="216"/>
      <c r="D14" s="217"/>
      <c r="E14" s="217"/>
      <c r="F14" s="217"/>
      <c r="G14" s="217"/>
      <c r="H14" s="217"/>
      <c r="I14" s="218"/>
      <c r="J14" s="110" t="s">
        <v>19</v>
      </c>
    </row>
    <row r="15" spans="1:10" x14ac:dyDescent="0.25">
      <c r="A15" s="219" t="s">
        <v>8</v>
      </c>
      <c r="B15" s="219"/>
      <c r="C15" s="91">
        <v>0</v>
      </c>
      <c r="D15" s="91">
        <v>42</v>
      </c>
      <c r="E15" s="91">
        <v>1416</v>
      </c>
      <c r="F15" s="91">
        <v>137</v>
      </c>
      <c r="G15" s="91">
        <v>101</v>
      </c>
      <c r="H15" s="91">
        <v>151</v>
      </c>
      <c r="I15" s="91">
        <f>SUM(C15:H15)</f>
        <v>1847</v>
      </c>
      <c r="J15" s="108" t="s">
        <v>9</v>
      </c>
    </row>
    <row r="16" spans="1:10" x14ac:dyDescent="0.25">
      <c r="A16" s="219" t="s">
        <v>198</v>
      </c>
      <c r="B16" s="219"/>
      <c r="C16" s="91">
        <v>0</v>
      </c>
      <c r="D16" s="91">
        <v>2</v>
      </c>
      <c r="E16" s="92">
        <v>1835</v>
      </c>
      <c r="F16" s="91">
        <v>124</v>
      </c>
      <c r="G16" s="91">
        <v>16</v>
      </c>
      <c r="H16" s="91">
        <v>65</v>
      </c>
      <c r="I16" s="91">
        <f>SUM(C16:H16)</f>
        <v>2042</v>
      </c>
      <c r="J16" s="108" t="s">
        <v>11</v>
      </c>
    </row>
    <row r="17" spans="1:11" s="79" customFormat="1" x14ac:dyDescent="0.25">
      <c r="A17" s="219" t="s">
        <v>14</v>
      </c>
      <c r="B17" s="219"/>
      <c r="C17" s="91">
        <f t="shared" ref="C17" si="4">SUM(C15:C16)</f>
        <v>0</v>
      </c>
      <c r="D17" s="91">
        <f>SUM(D15:D16)</f>
        <v>44</v>
      </c>
      <c r="E17" s="91">
        <f t="shared" ref="E17:I17" si="5">SUM(E15:E16)</f>
        <v>3251</v>
      </c>
      <c r="F17" s="91">
        <f t="shared" si="5"/>
        <v>261</v>
      </c>
      <c r="G17" s="91">
        <f t="shared" si="5"/>
        <v>117</v>
      </c>
      <c r="H17" s="91">
        <f t="shared" si="5"/>
        <v>216</v>
      </c>
      <c r="I17" s="91">
        <f t="shared" si="5"/>
        <v>3889</v>
      </c>
      <c r="J17" s="108" t="s">
        <v>15</v>
      </c>
    </row>
    <row r="18" spans="1:11" x14ac:dyDescent="0.25">
      <c r="A18" s="227" t="s">
        <v>20</v>
      </c>
      <c r="B18" s="227"/>
      <c r="C18" s="216"/>
      <c r="D18" s="217"/>
      <c r="E18" s="217"/>
      <c r="F18" s="217"/>
      <c r="G18" s="217"/>
      <c r="H18" s="217"/>
      <c r="I18" s="218"/>
      <c r="J18" s="109" t="s">
        <v>21</v>
      </c>
    </row>
    <row r="19" spans="1:11" s="79" customFormat="1" x14ac:dyDescent="0.25">
      <c r="A19" s="219" t="s">
        <v>8</v>
      </c>
      <c r="B19" s="219"/>
      <c r="C19" s="91">
        <v>0</v>
      </c>
      <c r="D19" s="91">
        <v>109</v>
      </c>
      <c r="E19" s="91">
        <v>3912</v>
      </c>
      <c r="F19" s="91">
        <v>208</v>
      </c>
      <c r="G19" s="91">
        <v>302</v>
      </c>
      <c r="H19" s="91">
        <v>272</v>
      </c>
      <c r="I19" s="91">
        <f>SUM(C19:H19)</f>
        <v>4803</v>
      </c>
      <c r="J19" s="108" t="s">
        <v>9</v>
      </c>
    </row>
    <row r="20" spans="1:11" x14ac:dyDescent="0.25">
      <c r="A20" s="219" t="s">
        <v>198</v>
      </c>
      <c r="B20" s="219"/>
      <c r="C20" s="91">
        <v>0</v>
      </c>
      <c r="D20" s="91">
        <v>3910</v>
      </c>
      <c r="E20" s="91">
        <v>32877</v>
      </c>
      <c r="F20" s="91">
        <v>971</v>
      </c>
      <c r="G20" s="91">
        <v>1041</v>
      </c>
      <c r="H20" s="91">
        <v>795</v>
      </c>
      <c r="I20" s="91">
        <f t="shared" ref="I20:I21" si="6">SUM(C20:H20)</f>
        <v>39594</v>
      </c>
      <c r="J20" s="108" t="s">
        <v>11</v>
      </c>
    </row>
    <row r="21" spans="1:11" x14ac:dyDescent="0.25">
      <c r="A21" s="219" t="s">
        <v>14</v>
      </c>
      <c r="B21" s="219"/>
      <c r="C21" s="91">
        <v>0</v>
      </c>
      <c r="D21" s="91">
        <f t="shared" ref="D21:H21" si="7">SUM(D19:D20)</f>
        <v>4019</v>
      </c>
      <c r="E21" s="91">
        <f t="shared" si="7"/>
        <v>36789</v>
      </c>
      <c r="F21" s="91">
        <f t="shared" si="7"/>
        <v>1179</v>
      </c>
      <c r="G21" s="91">
        <f t="shared" si="7"/>
        <v>1343</v>
      </c>
      <c r="H21" s="91">
        <f t="shared" si="7"/>
        <v>1067</v>
      </c>
      <c r="I21" s="91">
        <f t="shared" si="6"/>
        <v>44397</v>
      </c>
      <c r="J21" s="108" t="s">
        <v>15</v>
      </c>
    </row>
    <row r="22" spans="1:11" x14ac:dyDescent="0.25">
      <c r="A22" s="221" t="s">
        <v>14</v>
      </c>
      <c r="B22" s="221"/>
      <c r="C22" s="224"/>
      <c r="D22" s="225"/>
      <c r="E22" s="225"/>
      <c r="F22" s="225"/>
      <c r="G22" s="225"/>
      <c r="H22" s="225"/>
      <c r="I22" s="226"/>
      <c r="J22" s="111" t="s">
        <v>15</v>
      </c>
    </row>
    <row r="23" spans="1:11" x14ac:dyDescent="0.25">
      <c r="A23" s="221" t="s">
        <v>8</v>
      </c>
      <c r="B23" s="221"/>
      <c r="C23" s="93">
        <v>0</v>
      </c>
      <c r="D23" s="93">
        <f>D7+D11+D15+D19</f>
        <v>889</v>
      </c>
      <c r="E23" s="93">
        <f t="shared" ref="E23:I23" si="8">E7+E11+E15+E19</f>
        <v>36686</v>
      </c>
      <c r="F23" s="93">
        <f t="shared" si="8"/>
        <v>2758</v>
      </c>
      <c r="G23" s="93">
        <f t="shared" si="8"/>
        <v>1715</v>
      </c>
      <c r="H23" s="93">
        <f t="shared" si="8"/>
        <v>2272</v>
      </c>
      <c r="I23" s="93">
        <f t="shared" si="8"/>
        <v>44320</v>
      </c>
      <c r="J23" s="111" t="s">
        <v>9</v>
      </c>
    </row>
    <row r="24" spans="1:11" x14ac:dyDescent="0.25">
      <c r="A24" s="221" t="s">
        <v>198</v>
      </c>
      <c r="B24" s="221"/>
      <c r="C24" s="93">
        <v>0</v>
      </c>
      <c r="D24" s="93">
        <f t="shared" ref="D24:I25" si="9">D8+D12+D16+D20</f>
        <v>4978</v>
      </c>
      <c r="E24" s="93">
        <f t="shared" si="9"/>
        <v>85858</v>
      </c>
      <c r="F24" s="93">
        <f t="shared" si="9"/>
        <v>6414</v>
      </c>
      <c r="G24" s="93">
        <f t="shared" si="9"/>
        <v>3077</v>
      </c>
      <c r="H24" s="93">
        <f t="shared" si="9"/>
        <v>3002</v>
      </c>
      <c r="I24" s="93">
        <f t="shared" si="9"/>
        <v>103329</v>
      </c>
      <c r="J24" s="111" t="s">
        <v>11</v>
      </c>
    </row>
    <row r="25" spans="1:11" x14ac:dyDescent="0.25">
      <c r="A25" s="221" t="s">
        <v>14</v>
      </c>
      <c r="B25" s="221"/>
      <c r="C25" s="114">
        <v>0</v>
      </c>
      <c r="D25" s="115">
        <f t="shared" si="9"/>
        <v>5867</v>
      </c>
      <c r="E25" s="115">
        <f>E9+E13+E17+E21</f>
        <v>122544</v>
      </c>
      <c r="F25" s="115">
        <f t="shared" ref="F25:I25" si="10">F9+F13+F17+F21</f>
        <v>9172</v>
      </c>
      <c r="G25" s="115">
        <f t="shared" si="10"/>
        <v>4792</v>
      </c>
      <c r="H25" s="115">
        <f t="shared" si="10"/>
        <v>5274</v>
      </c>
      <c r="I25" s="115">
        <f t="shared" si="10"/>
        <v>147649</v>
      </c>
      <c r="J25" s="116" t="s">
        <v>15</v>
      </c>
    </row>
    <row r="26" spans="1:11" x14ac:dyDescent="0.25">
      <c r="A26" s="221" t="s">
        <v>210</v>
      </c>
      <c r="B26" s="222"/>
      <c r="C26" s="124">
        <f>C23/$I$23</f>
        <v>0</v>
      </c>
      <c r="D26" s="124">
        <f t="shared" ref="D26:I26" si="11">D23/$I$23</f>
        <v>2.0058664259927798E-2</v>
      </c>
      <c r="E26" s="124">
        <f t="shared" si="11"/>
        <v>0.82775270758122743</v>
      </c>
      <c r="F26" s="124">
        <f t="shared" si="11"/>
        <v>6.2229241877256321E-2</v>
      </c>
      <c r="G26" s="124">
        <f t="shared" si="11"/>
        <v>3.8695848375451265E-2</v>
      </c>
      <c r="H26" s="124">
        <f t="shared" si="11"/>
        <v>5.1263537906137184E-2</v>
      </c>
      <c r="I26" s="124">
        <f t="shared" si="11"/>
        <v>1</v>
      </c>
      <c r="J26" s="117" t="s">
        <v>213</v>
      </c>
      <c r="K26" s="139"/>
    </row>
    <row r="27" spans="1:11" x14ac:dyDescent="0.25">
      <c r="A27" s="221" t="s">
        <v>211</v>
      </c>
      <c r="B27" s="222"/>
      <c r="C27" s="124">
        <f>C24/$I$24</f>
        <v>0</v>
      </c>
      <c r="D27" s="124">
        <f t="shared" ref="D27:I27" si="12">D24/$I$24</f>
        <v>4.8176213841225599E-2</v>
      </c>
      <c r="E27" s="124">
        <f t="shared" si="12"/>
        <v>0.83091871594615263</v>
      </c>
      <c r="F27" s="124">
        <f t="shared" si="12"/>
        <v>6.2073570827163721E-2</v>
      </c>
      <c r="G27" s="124">
        <f t="shared" si="12"/>
        <v>2.9778668137696095E-2</v>
      </c>
      <c r="H27" s="124">
        <f t="shared" si="12"/>
        <v>2.9052831247762003E-2</v>
      </c>
      <c r="I27" s="124">
        <f t="shared" si="12"/>
        <v>1</v>
      </c>
      <c r="J27" s="117" t="s">
        <v>214</v>
      </c>
    </row>
    <row r="28" spans="1:11" ht="18" customHeight="1" x14ac:dyDescent="0.25">
      <c r="A28" s="221" t="s">
        <v>212</v>
      </c>
      <c r="B28" s="223"/>
      <c r="C28" s="124">
        <f>C25/$I$25</f>
        <v>0</v>
      </c>
      <c r="D28" s="124">
        <f t="shared" ref="D28:I28" si="13">D25/$I$25</f>
        <v>3.9736130959234402E-2</v>
      </c>
      <c r="E28" s="124">
        <f t="shared" si="13"/>
        <v>0.82996837093376863</v>
      </c>
      <c r="F28" s="124">
        <f t="shared" si="13"/>
        <v>6.2120298816788468E-2</v>
      </c>
      <c r="G28" s="124">
        <f t="shared" si="13"/>
        <v>3.2455350188623021E-2</v>
      </c>
      <c r="H28" s="124">
        <f t="shared" si="13"/>
        <v>3.5719849101585516E-2</v>
      </c>
      <c r="I28" s="124">
        <f t="shared" si="13"/>
        <v>1</v>
      </c>
      <c r="J28" s="117" t="s">
        <v>215</v>
      </c>
    </row>
    <row r="29" spans="1:11" ht="15.75" x14ac:dyDescent="0.3">
      <c r="A29" s="94" t="s">
        <v>41</v>
      </c>
      <c r="B29" s="94"/>
      <c r="C29" s="95"/>
      <c r="D29" s="95"/>
      <c r="E29" s="95"/>
      <c r="F29" s="95"/>
      <c r="G29" s="95"/>
      <c r="H29" s="220" t="s">
        <v>200</v>
      </c>
      <c r="I29" s="220"/>
      <c r="J29" s="220"/>
    </row>
  </sheetData>
  <mergeCells count="35">
    <mergeCell ref="A1:J1"/>
    <mergeCell ref="A2:J3"/>
    <mergeCell ref="A4:B5"/>
    <mergeCell ref="C4:D4"/>
    <mergeCell ref="E4:I4"/>
    <mergeCell ref="J4:J5"/>
    <mergeCell ref="A17:B17"/>
    <mergeCell ref="A18:B18"/>
    <mergeCell ref="C14:I14"/>
    <mergeCell ref="A15:B15"/>
    <mergeCell ref="A6:B6"/>
    <mergeCell ref="C6:I6"/>
    <mergeCell ref="A7:B7"/>
    <mergeCell ref="A8:B8"/>
    <mergeCell ref="A9:B9"/>
    <mergeCell ref="A10:B10"/>
    <mergeCell ref="C10:I10"/>
    <mergeCell ref="A11:B11"/>
    <mergeCell ref="A12:B12"/>
    <mergeCell ref="A13:B13"/>
    <mergeCell ref="A14:B14"/>
    <mergeCell ref="A16:B16"/>
    <mergeCell ref="C18:I18"/>
    <mergeCell ref="A19:B19"/>
    <mergeCell ref="H29:J29"/>
    <mergeCell ref="A26:B26"/>
    <mergeCell ref="A27:B27"/>
    <mergeCell ref="A28:B28"/>
    <mergeCell ref="A21:B21"/>
    <mergeCell ref="A22:B22"/>
    <mergeCell ref="C22:I22"/>
    <mergeCell ref="A23:B23"/>
    <mergeCell ref="A24:B24"/>
    <mergeCell ref="A25:B25"/>
    <mergeCell ref="A20:B20"/>
  </mergeCells>
  <pageMargins left="0.24" right="0.37" top="0.75" bottom="0.75" header="0.3" footer="0.3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29"/>
  <sheetViews>
    <sheetView rightToLeft="1" topLeftCell="A13" zoomScaleNormal="100" zoomScaleSheetLayoutView="100" workbookViewId="0">
      <selection activeCell="E38" sqref="E38"/>
    </sheetView>
  </sheetViews>
  <sheetFormatPr defaultRowHeight="15" x14ac:dyDescent="0.25"/>
  <cols>
    <col min="1" max="1" width="17" customWidth="1"/>
    <col min="5" max="5" width="23.28515625" customWidth="1"/>
    <col min="6" max="6" width="11.140625" customWidth="1"/>
    <col min="7" max="7" width="10.7109375" customWidth="1"/>
  </cols>
  <sheetData>
    <row r="1" spans="1:7" ht="21" customHeight="1" x14ac:dyDescent="0.25">
      <c r="A1" s="213" t="s">
        <v>271</v>
      </c>
      <c r="B1" s="213"/>
      <c r="C1" s="213"/>
      <c r="D1" s="213"/>
      <c r="E1" s="213"/>
      <c r="F1" s="213"/>
    </row>
    <row r="2" spans="1:7" ht="48" customHeight="1" x14ac:dyDescent="0.25">
      <c r="A2" s="182" t="s">
        <v>272</v>
      </c>
      <c r="B2" s="182"/>
      <c r="C2" s="182"/>
      <c r="D2" s="182"/>
      <c r="E2" s="182"/>
      <c r="F2" s="182"/>
      <c r="G2" s="96"/>
    </row>
    <row r="4" spans="1:7" s="97" customFormat="1" ht="30" x14ac:dyDescent="0.25">
      <c r="A4" s="55" t="s">
        <v>31</v>
      </c>
      <c r="B4" s="55" t="s">
        <v>201</v>
      </c>
      <c r="C4" s="55" t="s">
        <v>202</v>
      </c>
      <c r="D4" s="55" t="s">
        <v>203</v>
      </c>
      <c r="E4" s="55" t="s">
        <v>204</v>
      </c>
    </row>
    <row r="5" spans="1:7" ht="15.75" x14ac:dyDescent="0.25">
      <c r="A5" s="98" t="s">
        <v>205</v>
      </c>
      <c r="B5" s="125">
        <v>4083</v>
      </c>
      <c r="C5" s="83">
        <v>3331</v>
      </c>
      <c r="D5" s="83">
        <v>752</v>
      </c>
      <c r="E5" s="98" t="s">
        <v>39</v>
      </c>
    </row>
    <row r="6" spans="1:7" x14ac:dyDescent="0.25">
      <c r="A6" s="99" t="s">
        <v>8</v>
      </c>
      <c r="B6" s="9">
        <v>1504</v>
      </c>
      <c r="C6" s="9">
        <v>1314</v>
      </c>
      <c r="D6" s="9">
        <v>190</v>
      </c>
      <c r="E6" s="99" t="s">
        <v>9</v>
      </c>
    </row>
    <row r="7" spans="1:7" x14ac:dyDescent="0.25">
      <c r="A7" s="100" t="s">
        <v>10</v>
      </c>
      <c r="B7" s="9">
        <v>431</v>
      </c>
      <c r="C7" s="9">
        <v>351</v>
      </c>
      <c r="D7" s="9">
        <v>80</v>
      </c>
      <c r="E7" s="100" t="s">
        <v>11</v>
      </c>
    </row>
    <row r="8" spans="1:7" x14ac:dyDescent="0.25">
      <c r="A8" s="100" t="s">
        <v>12</v>
      </c>
      <c r="B8" s="9">
        <v>2148</v>
      </c>
      <c r="C8" s="9">
        <v>1666</v>
      </c>
      <c r="D8" s="9">
        <v>482</v>
      </c>
      <c r="E8" s="100" t="s">
        <v>206</v>
      </c>
    </row>
    <row r="9" spans="1:7" ht="15.75" x14ac:dyDescent="0.25">
      <c r="A9" s="98" t="s">
        <v>40</v>
      </c>
      <c r="B9" s="125">
        <v>51</v>
      </c>
      <c r="C9" s="83">
        <v>50</v>
      </c>
      <c r="D9" s="83">
        <v>1</v>
      </c>
      <c r="E9" s="98" t="s">
        <v>17</v>
      </c>
    </row>
    <row r="10" spans="1:7" x14ac:dyDescent="0.25">
      <c r="A10" s="99" t="s">
        <v>8</v>
      </c>
      <c r="B10" s="9">
        <v>46</v>
      </c>
      <c r="C10" s="9">
        <v>45</v>
      </c>
      <c r="D10" s="9">
        <v>1</v>
      </c>
      <c r="E10" s="99" t="s">
        <v>9</v>
      </c>
    </row>
    <row r="11" spans="1:7" x14ac:dyDescent="0.25">
      <c r="A11" s="100" t="s">
        <v>10</v>
      </c>
      <c r="B11" s="9">
        <v>3</v>
      </c>
      <c r="C11" s="9">
        <v>3</v>
      </c>
      <c r="D11" s="46"/>
      <c r="E11" s="100" t="s">
        <v>11</v>
      </c>
    </row>
    <row r="12" spans="1:7" x14ac:dyDescent="0.25">
      <c r="A12" s="100" t="s">
        <v>12</v>
      </c>
      <c r="B12" s="9">
        <v>2</v>
      </c>
      <c r="C12" s="9">
        <v>2</v>
      </c>
      <c r="D12" s="46"/>
      <c r="E12" s="100" t="s">
        <v>206</v>
      </c>
    </row>
    <row r="13" spans="1:7" ht="15.75" x14ac:dyDescent="0.25">
      <c r="A13" s="98" t="s">
        <v>207</v>
      </c>
      <c r="B13" s="125">
        <v>161</v>
      </c>
      <c r="C13" s="83">
        <v>108</v>
      </c>
      <c r="D13" s="83">
        <v>53</v>
      </c>
      <c r="E13" s="98" t="s">
        <v>19</v>
      </c>
    </row>
    <row r="14" spans="1:7" x14ac:dyDescent="0.25">
      <c r="A14" s="99" t="s">
        <v>8</v>
      </c>
      <c r="B14" s="9">
        <v>77</v>
      </c>
      <c r="C14" s="9">
        <v>51</v>
      </c>
      <c r="D14" s="9">
        <v>26</v>
      </c>
      <c r="E14" s="99" t="s">
        <v>9</v>
      </c>
    </row>
    <row r="15" spans="1:7" x14ac:dyDescent="0.25">
      <c r="A15" s="100" t="s">
        <v>10</v>
      </c>
      <c r="B15" s="9">
        <v>63</v>
      </c>
      <c r="C15" s="9">
        <v>45</v>
      </c>
      <c r="D15" s="9">
        <v>18</v>
      </c>
      <c r="E15" s="100" t="s">
        <v>11</v>
      </c>
    </row>
    <row r="16" spans="1:7" x14ac:dyDescent="0.25">
      <c r="A16" s="100" t="s">
        <v>12</v>
      </c>
      <c r="B16" s="9">
        <v>21</v>
      </c>
      <c r="C16" s="9">
        <v>12</v>
      </c>
      <c r="D16" s="9">
        <v>9</v>
      </c>
      <c r="E16" s="100" t="s">
        <v>206</v>
      </c>
    </row>
    <row r="17" spans="1:5" ht="15.75" x14ac:dyDescent="0.25">
      <c r="A17" s="98" t="s">
        <v>208</v>
      </c>
      <c r="B17" s="125">
        <v>3354</v>
      </c>
      <c r="C17" s="83">
        <v>1608</v>
      </c>
      <c r="D17" s="83">
        <v>1746</v>
      </c>
      <c r="E17" s="98" t="s">
        <v>209</v>
      </c>
    </row>
    <row r="18" spans="1:5" x14ac:dyDescent="0.25">
      <c r="A18" s="99" t="s">
        <v>8</v>
      </c>
      <c r="B18" s="9">
        <v>51</v>
      </c>
      <c r="C18" s="9">
        <v>39</v>
      </c>
      <c r="D18" s="9">
        <v>12</v>
      </c>
      <c r="E18" s="99" t="s">
        <v>9</v>
      </c>
    </row>
    <row r="19" spans="1:5" x14ac:dyDescent="0.25">
      <c r="A19" s="100" t="s">
        <v>10</v>
      </c>
      <c r="B19" s="9">
        <v>13</v>
      </c>
      <c r="C19" s="9">
        <v>9</v>
      </c>
      <c r="D19" s="9">
        <v>4</v>
      </c>
      <c r="E19" s="100" t="s">
        <v>11</v>
      </c>
    </row>
    <row r="20" spans="1:5" x14ac:dyDescent="0.25">
      <c r="A20" s="100" t="s">
        <v>12</v>
      </c>
      <c r="B20" s="9">
        <v>3290</v>
      </c>
      <c r="C20" s="9">
        <v>1560</v>
      </c>
      <c r="D20" s="9">
        <v>1730</v>
      </c>
      <c r="E20" s="100" t="s">
        <v>206</v>
      </c>
    </row>
    <row r="21" spans="1:5" x14ac:dyDescent="0.25">
      <c r="A21" s="101" t="s">
        <v>8</v>
      </c>
      <c r="B21" s="101">
        <f>C21+D21</f>
        <v>1678</v>
      </c>
      <c r="C21" s="101">
        <f>C6+C10+C14+C18</f>
        <v>1449</v>
      </c>
      <c r="D21" s="101">
        <f t="shared" ref="D21" si="0">D6+D10+D14+D18</f>
        <v>229</v>
      </c>
      <c r="E21" s="101" t="s">
        <v>9</v>
      </c>
    </row>
    <row r="22" spans="1:5" x14ac:dyDescent="0.25">
      <c r="A22" s="102" t="s">
        <v>10</v>
      </c>
      <c r="B22" s="101">
        <f>C22+D22</f>
        <v>510</v>
      </c>
      <c r="C22" s="101">
        <f t="shared" ref="C22:D23" si="1">C7+C11+C15+C19</f>
        <v>408</v>
      </c>
      <c r="D22" s="101">
        <f t="shared" si="1"/>
        <v>102</v>
      </c>
      <c r="E22" s="102" t="s">
        <v>11</v>
      </c>
    </row>
    <row r="23" spans="1:5" x14ac:dyDescent="0.25">
      <c r="A23" s="102" t="s">
        <v>12</v>
      </c>
      <c r="B23" s="101">
        <f>C23+D23</f>
        <v>5461</v>
      </c>
      <c r="C23" s="101">
        <f t="shared" si="1"/>
        <v>3240</v>
      </c>
      <c r="D23" s="101">
        <f t="shared" si="1"/>
        <v>2221</v>
      </c>
      <c r="E23" s="102" t="s">
        <v>206</v>
      </c>
    </row>
    <row r="24" spans="1:5" x14ac:dyDescent="0.25">
      <c r="A24" s="102" t="s">
        <v>14</v>
      </c>
      <c r="B24" s="101">
        <f>B5+B9+B13+B17</f>
        <v>7649</v>
      </c>
      <c r="C24" s="101">
        <f t="shared" ref="C24:D24" si="2">C5+C9+C13+C17</f>
        <v>5097</v>
      </c>
      <c r="D24" s="101">
        <f t="shared" si="2"/>
        <v>2552</v>
      </c>
      <c r="E24" s="61" t="s">
        <v>15</v>
      </c>
    </row>
    <row r="25" spans="1:5" x14ac:dyDescent="0.25">
      <c r="A25" s="238" t="s">
        <v>210</v>
      </c>
      <c r="B25" s="238"/>
      <c r="C25" s="151">
        <f>C21/$B$21</f>
        <v>0.86352800953516096</v>
      </c>
      <c r="D25" s="151">
        <f>D21/$B$21</f>
        <v>0.1364719904648391</v>
      </c>
      <c r="E25" s="118" t="s">
        <v>213</v>
      </c>
    </row>
    <row r="26" spans="1:5" x14ac:dyDescent="0.25">
      <c r="A26" s="238" t="s">
        <v>211</v>
      </c>
      <c r="B26" s="238"/>
      <c r="C26" s="151">
        <f>C22/$B$22</f>
        <v>0.8</v>
      </c>
      <c r="D26" s="151">
        <f>D22/$B$22</f>
        <v>0.2</v>
      </c>
      <c r="E26" s="118" t="s">
        <v>214</v>
      </c>
    </row>
    <row r="27" spans="1:5" x14ac:dyDescent="0.25">
      <c r="A27" s="238" t="s">
        <v>216</v>
      </c>
      <c r="B27" s="238"/>
      <c r="C27" s="151">
        <f>C23/$B$23</f>
        <v>0.59329793078190807</v>
      </c>
      <c r="D27" s="151">
        <f>D23/$B$23</f>
        <v>0.40670206921809193</v>
      </c>
      <c r="E27" s="118" t="s">
        <v>217</v>
      </c>
    </row>
    <row r="28" spans="1:5" x14ac:dyDescent="0.25">
      <c r="A28" s="238" t="s">
        <v>212</v>
      </c>
      <c r="B28" s="238"/>
      <c r="C28" s="151">
        <f>C24/B24</f>
        <v>0.66636161589750298</v>
      </c>
      <c r="D28" s="152">
        <f>D24/B24</f>
        <v>0.33363838410249708</v>
      </c>
      <c r="E28" s="103" t="s">
        <v>215</v>
      </c>
    </row>
    <row r="29" spans="1:5" x14ac:dyDescent="0.25">
      <c r="A29" t="s">
        <v>41</v>
      </c>
      <c r="E29" t="s">
        <v>200</v>
      </c>
    </row>
  </sheetData>
  <mergeCells count="6">
    <mergeCell ref="A1:F1"/>
    <mergeCell ref="A2:F2"/>
    <mergeCell ref="A28:B28"/>
    <mergeCell ref="A25:B25"/>
    <mergeCell ref="A26:B26"/>
    <mergeCell ref="A27:B27"/>
  </mergeCells>
  <pageMargins left="0.70866141732283472" right="0.70866141732283472" top="0.35" bottom="0.35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1.1.13</vt:lpstr>
      <vt:lpstr>2.1.13</vt:lpstr>
      <vt:lpstr>3.1.13</vt:lpstr>
      <vt:lpstr>4.1.13</vt:lpstr>
      <vt:lpstr>5.1.13</vt:lpstr>
      <vt:lpstr>6.1.13</vt:lpstr>
      <vt:lpstr>جدول 13. 1. 7 </vt:lpstr>
      <vt:lpstr>جدول 13. 1. 8</vt:lpstr>
      <vt:lpstr>جدول 13. 1. 9</vt:lpstr>
      <vt:lpstr>10.1.13</vt:lpstr>
      <vt:lpstr>'1.1.13'!Print_Area</vt:lpstr>
      <vt:lpstr>'5.1.13'!Print_Area</vt:lpstr>
      <vt:lpstr>'6.1.13'!Print_Area</vt:lpstr>
      <vt:lpstr>'جدول 13. 1. 9'!Print_Area</vt:lpstr>
      <vt:lpstr>'جدول 13. 1. 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Buthaina Hassouneh</dc:creator>
  <cp:lastModifiedBy>Fedda Ananbeh</cp:lastModifiedBy>
  <cp:lastPrinted>2025-02-27T08:16:22Z</cp:lastPrinted>
  <dcterms:created xsi:type="dcterms:W3CDTF">2022-01-24T06:34:01Z</dcterms:created>
  <dcterms:modified xsi:type="dcterms:W3CDTF">2025-04-16T11:46:36Z</dcterms:modified>
</cp:coreProperties>
</file>