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dda\Desktop\الكتاب السنوي 2024\بيانات من الوزارات\"/>
    </mc:Choice>
  </mc:AlternateContent>
  <bookViews>
    <workbookView xWindow="0" yWindow="0" windowWidth="24000" windowHeight="9600" tabRatio="720" activeTab="1"/>
  </bookViews>
  <sheets>
    <sheet name="1" sheetId="11" r:id="rId1"/>
    <sheet name="1.1.13" sheetId="1" r:id="rId2"/>
    <sheet name="2.1.13" sheetId="2" r:id="rId3"/>
    <sheet name="3.1.13" sheetId="3" r:id="rId4"/>
    <sheet name="4.1.13" sheetId="4" r:id="rId5"/>
    <sheet name="5.1.13" sheetId="5" r:id="rId6"/>
    <sheet name="6.1.13" sheetId="6" r:id="rId7"/>
    <sheet name="جدول 13. 1. 7 " sheetId="7" r:id="rId8"/>
    <sheet name="جدول 13. 1. 8" sheetId="10" r:id="rId9"/>
    <sheet name="جدول 13. 1. 9" sheetId="9" r:id="rId10"/>
  </sheets>
  <definedNames>
    <definedName name="_xlnm.Print_Area" localSheetId="1">'1.1.13'!$A$1:$F$29</definedName>
    <definedName name="_xlnm.Print_Area" localSheetId="6">'6.1.13'!$A$1:$J$58</definedName>
    <definedName name="_xlnm.Print_Area" localSheetId="9">'جدول 13. 1. 9'!$A$1:$F$28</definedName>
    <definedName name="_xlnm.Print_Titles" localSheetId="7">'جدول 13. 1. 7 '!$4:$5</definedName>
  </definedName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E24" i="3"/>
  <c r="F24" i="3"/>
  <c r="C24" i="3"/>
  <c r="B19" i="3"/>
  <c r="D19" i="3"/>
  <c r="E19" i="3"/>
  <c r="F19" i="3"/>
  <c r="C19" i="3"/>
  <c r="B14" i="3"/>
  <c r="D14" i="3"/>
  <c r="E14" i="3"/>
  <c r="F14" i="3"/>
  <c r="C14" i="3"/>
  <c r="B9" i="3"/>
  <c r="B8" i="3"/>
  <c r="B7" i="3"/>
  <c r="B6" i="3"/>
  <c r="D9" i="3"/>
  <c r="E9" i="3"/>
  <c r="F9" i="3"/>
  <c r="C9" i="3"/>
  <c r="C20" i="9" l="1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4" i="9"/>
  <c r="B23" i="9" s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F57" i="6"/>
  <c r="G57" i="6"/>
  <c r="H57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6" i="6"/>
  <c r="C22" i="5"/>
  <c r="C21" i="5"/>
  <c r="D25" i="1"/>
  <c r="B6" i="4"/>
  <c r="B5" i="4"/>
  <c r="B7" i="4"/>
  <c r="D24" i="2"/>
  <c r="E24" i="2"/>
  <c r="F24" i="2"/>
  <c r="G24" i="2"/>
  <c r="C24" i="2"/>
  <c r="D19" i="2"/>
  <c r="E19" i="2"/>
  <c r="F19" i="2"/>
  <c r="G19" i="2"/>
  <c r="C19" i="2"/>
  <c r="D14" i="2"/>
  <c r="E14" i="2"/>
  <c r="F14" i="2"/>
  <c r="G14" i="2"/>
  <c r="C14" i="2"/>
  <c r="D9" i="2"/>
  <c r="E9" i="2"/>
  <c r="F9" i="2"/>
  <c r="G9" i="2"/>
  <c r="C9" i="2"/>
  <c r="B11" i="3" l="1"/>
  <c r="E28" i="2"/>
  <c r="E27" i="2"/>
  <c r="E26" i="2"/>
  <c r="C28" i="2"/>
  <c r="C27" i="2"/>
  <c r="C26" i="2"/>
  <c r="C13" i="1"/>
  <c r="D13" i="1"/>
  <c r="E13" i="1"/>
  <c r="B13" i="1"/>
  <c r="C27" i="1"/>
  <c r="C26" i="1"/>
  <c r="C25" i="1"/>
  <c r="B8" i="1"/>
  <c r="C8" i="1"/>
  <c r="D8" i="1"/>
  <c r="E8" i="1"/>
  <c r="B25" i="1"/>
  <c r="C57" i="6" l="1"/>
  <c r="D57" i="6"/>
  <c r="B57" i="6"/>
  <c r="H24" i="10" l="1"/>
  <c r="G24" i="10"/>
  <c r="F24" i="10"/>
  <c r="E24" i="10"/>
  <c r="D24" i="10"/>
  <c r="H23" i="10"/>
  <c r="G23" i="10"/>
  <c r="F23" i="10"/>
  <c r="E23" i="10"/>
  <c r="D23" i="10"/>
  <c r="H21" i="10"/>
  <c r="G21" i="10"/>
  <c r="F21" i="10"/>
  <c r="E21" i="10"/>
  <c r="D21" i="10"/>
  <c r="I20" i="10"/>
  <c r="I19" i="10"/>
  <c r="H17" i="10"/>
  <c r="G17" i="10"/>
  <c r="F17" i="10"/>
  <c r="E17" i="10"/>
  <c r="D17" i="10"/>
  <c r="C17" i="10"/>
  <c r="I16" i="10"/>
  <c r="I15" i="10"/>
  <c r="H13" i="10"/>
  <c r="G13" i="10"/>
  <c r="F13" i="10"/>
  <c r="E13" i="10"/>
  <c r="D13" i="10"/>
  <c r="C13" i="10"/>
  <c r="I12" i="10"/>
  <c r="I11" i="10"/>
  <c r="H9" i="10"/>
  <c r="G9" i="10"/>
  <c r="F9" i="10"/>
  <c r="F25" i="10" s="1"/>
  <c r="E9" i="10"/>
  <c r="D9" i="10"/>
  <c r="G25" i="10" l="1"/>
  <c r="H25" i="10"/>
  <c r="I23" i="10"/>
  <c r="I24" i="10"/>
  <c r="D27" i="10" s="1"/>
  <c r="I21" i="10"/>
  <c r="I17" i="10"/>
  <c r="D25" i="10"/>
  <c r="I13" i="10"/>
  <c r="E25" i="10"/>
  <c r="I9" i="10"/>
  <c r="H27" i="10" l="1"/>
  <c r="E27" i="10"/>
  <c r="F27" i="10"/>
  <c r="I25" i="10"/>
  <c r="E28" i="10" s="1"/>
  <c r="C27" i="10"/>
  <c r="I27" i="10"/>
  <c r="I26" i="10"/>
  <c r="C26" i="10"/>
  <c r="H26" i="10"/>
  <c r="G26" i="10"/>
  <c r="F26" i="10"/>
  <c r="E26" i="10"/>
  <c r="D26" i="10"/>
  <c r="G27" i="10"/>
  <c r="G58" i="6"/>
  <c r="H58" i="6"/>
  <c r="I58" i="6"/>
  <c r="F58" i="6"/>
  <c r="C58" i="6"/>
  <c r="D58" i="6"/>
  <c r="E58" i="6"/>
  <c r="B58" i="6"/>
  <c r="F58" i="7"/>
  <c r="G58" i="7"/>
  <c r="C57" i="7"/>
  <c r="D57" i="7"/>
  <c r="D58" i="7" s="1"/>
  <c r="E57" i="7"/>
  <c r="E58" i="7" s="1"/>
  <c r="F57" i="7"/>
  <c r="G57" i="7"/>
  <c r="B57" i="7"/>
  <c r="B58" i="7" l="1"/>
  <c r="C58" i="7"/>
  <c r="H28" i="10"/>
  <c r="C28" i="10"/>
  <c r="I28" i="10"/>
  <c r="F28" i="10"/>
  <c r="G28" i="10"/>
  <c r="D28" i="10"/>
  <c r="B5" i="5"/>
  <c r="D21" i="5" l="1"/>
  <c r="E21" i="5"/>
  <c r="D22" i="5"/>
  <c r="E22" i="5"/>
  <c r="B9" i="5"/>
  <c r="D23" i="5"/>
  <c r="E15" i="5"/>
  <c r="C15" i="5"/>
  <c r="C23" i="5" s="1"/>
  <c r="B14" i="4"/>
  <c r="B13" i="4"/>
  <c r="E22" i="4"/>
  <c r="F22" i="4"/>
  <c r="E21" i="4"/>
  <c r="F21" i="4"/>
  <c r="D21" i="4"/>
  <c r="D22" i="4"/>
  <c r="C21" i="4"/>
  <c r="B17" i="3"/>
  <c r="B18" i="3"/>
  <c r="B16" i="3"/>
  <c r="B13" i="3"/>
  <c r="B12" i="3"/>
  <c r="F26" i="2"/>
  <c r="B26" i="2"/>
  <c r="C30" i="2" s="1"/>
  <c r="B19" i="2"/>
  <c r="B24" i="2"/>
  <c r="B9" i="2"/>
  <c r="B14" i="2"/>
  <c r="B28" i="2"/>
  <c r="B27" i="2"/>
  <c r="D26" i="2"/>
  <c r="G26" i="2"/>
  <c r="D27" i="2"/>
  <c r="F27" i="2"/>
  <c r="G27" i="2"/>
  <c r="D28" i="2"/>
  <c r="F28" i="2"/>
  <c r="G28" i="2"/>
  <c r="B26" i="1"/>
  <c r="D26" i="1"/>
  <c r="E26" i="1"/>
  <c r="B27" i="1"/>
  <c r="D27" i="1"/>
  <c r="E27" i="1"/>
  <c r="E25" i="1"/>
  <c r="C23" i="1"/>
  <c r="D23" i="1"/>
  <c r="E23" i="1"/>
  <c r="C18" i="1"/>
  <c r="D18" i="1"/>
  <c r="E18" i="1"/>
  <c r="B22" i="5" l="1"/>
  <c r="D25" i="5" s="1"/>
  <c r="B21" i="4"/>
  <c r="F31" i="2"/>
  <c r="B15" i="4"/>
  <c r="C29" i="2"/>
  <c r="F30" i="2"/>
  <c r="C28" i="1"/>
  <c r="E29" i="2"/>
  <c r="E31" i="2"/>
  <c r="D31" i="2"/>
  <c r="G31" i="2"/>
  <c r="C31" i="2"/>
  <c r="F32" i="2"/>
  <c r="E32" i="2"/>
  <c r="G32" i="2"/>
  <c r="C32" i="2"/>
  <c r="D32" i="2"/>
  <c r="D30" i="2"/>
  <c r="E30" i="2"/>
  <c r="G30" i="2"/>
  <c r="D28" i="1"/>
  <c r="E28" i="1"/>
  <c r="B7" i="5"/>
  <c r="B21" i="5"/>
  <c r="E24" i="5" s="1"/>
  <c r="E23" i="5"/>
  <c r="B23" i="5" s="1"/>
  <c r="B29" i="2"/>
  <c r="D29" i="2"/>
  <c r="F29" i="2"/>
  <c r="F33" i="2" s="1"/>
  <c r="G29" i="2"/>
  <c r="D33" i="2" l="1"/>
  <c r="C33" i="2"/>
  <c r="E33" i="2"/>
  <c r="G33" i="2"/>
  <c r="D24" i="5"/>
  <c r="C25" i="5"/>
  <c r="C24" i="5"/>
  <c r="E25" i="5"/>
  <c r="D26" i="5"/>
  <c r="B18" i="5"/>
  <c r="B19" i="5"/>
  <c r="B17" i="5"/>
  <c r="B14" i="5"/>
  <c r="B15" i="5"/>
  <c r="B13" i="5"/>
  <c r="B10" i="5"/>
  <c r="B11" i="5"/>
  <c r="B6" i="5"/>
  <c r="B18" i="4"/>
  <c r="B19" i="4"/>
  <c r="B17" i="4"/>
  <c r="B10" i="4"/>
  <c r="B11" i="4"/>
  <c r="B9" i="4"/>
  <c r="C22" i="4"/>
  <c r="B22" i="4" s="1"/>
  <c r="C27" i="3"/>
  <c r="D27" i="3"/>
  <c r="E27" i="3"/>
  <c r="F27" i="3"/>
  <c r="C28" i="3"/>
  <c r="D28" i="3"/>
  <c r="E28" i="3"/>
  <c r="F28" i="3"/>
  <c r="E29" i="3"/>
  <c r="F29" i="3"/>
  <c r="C26" i="3"/>
  <c r="D26" i="3"/>
  <c r="E26" i="3"/>
  <c r="F26" i="3"/>
  <c r="B22" i="3"/>
  <c r="B23" i="3"/>
  <c r="B21" i="3"/>
  <c r="B24" i="3" l="1"/>
  <c r="C26" i="5"/>
  <c r="F24" i="4"/>
  <c r="C24" i="4"/>
  <c r="E24" i="4"/>
  <c r="D24" i="4"/>
  <c r="B26" i="3"/>
  <c r="E30" i="3" s="1"/>
  <c r="E26" i="5"/>
  <c r="C25" i="4"/>
  <c r="B28" i="3"/>
  <c r="D29" i="3"/>
  <c r="B27" i="3"/>
  <c r="C31" i="3" s="1"/>
  <c r="C29" i="3"/>
  <c r="D23" i="9"/>
  <c r="C23" i="9"/>
  <c r="D22" i="9"/>
  <c r="C22" i="9"/>
  <c r="D21" i="9"/>
  <c r="C21" i="9"/>
  <c r="B21" i="9" s="1"/>
  <c r="D20" i="9"/>
  <c r="B23" i="1"/>
  <c r="B18" i="1"/>
  <c r="B20" i="9" l="1"/>
  <c r="C24" i="9" s="1"/>
  <c r="B22" i="9"/>
  <c r="D26" i="9" s="1"/>
  <c r="F25" i="4"/>
  <c r="E25" i="4"/>
  <c r="D25" i="4"/>
  <c r="F30" i="3"/>
  <c r="C30" i="3"/>
  <c r="D30" i="3"/>
  <c r="F31" i="3"/>
  <c r="D31" i="3"/>
  <c r="E31" i="3"/>
  <c r="F32" i="3"/>
  <c r="E32" i="3"/>
  <c r="D32" i="3"/>
  <c r="C32" i="3"/>
  <c r="B28" i="1"/>
  <c r="D25" i="9"/>
  <c r="C26" i="9"/>
  <c r="C25" i="9"/>
  <c r="C27" i="9"/>
  <c r="D27" i="9"/>
  <c r="B29" i="3"/>
  <c r="D24" i="9" l="1"/>
  <c r="F33" i="3"/>
  <c r="D33" i="3"/>
  <c r="E33" i="3"/>
  <c r="C33" i="3"/>
  <c r="F23" i="4"/>
  <c r="E23" i="4"/>
  <c r="D23" i="4"/>
  <c r="C23" i="4"/>
  <c r="B23" i="4" s="1"/>
  <c r="D26" i="4" l="1"/>
  <c r="C26" i="4" l="1"/>
  <c r="F26" i="4"/>
  <c r="E26" i="4"/>
</calcChain>
</file>

<file path=xl/sharedStrings.xml><?xml version="1.0" encoding="utf-8"?>
<sst xmlns="http://schemas.openxmlformats.org/spreadsheetml/2006/main" count="690" uniqueCount="270">
  <si>
    <t>السلطة المشرفة والجنس</t>
  </si>
  <si>
    <t xml:space="preserve">عدد المدارس No.of Schools
</t>
  </si>
  <si>
    <t>عدد الشعب
No. of Class units</t>
  </si>
  <si>
    <t>عدد الطلبة
No. of Students</t>
  </si>
  <si>
    <t>عدد المعلمين
No. of Teachers</t>
  </si>
  <si>
    <t>Authority of supervision and Sex</t>
  </si>
  <si>
    <t>وزارة التربية والتعليم</t>
  </si>
  <si>
    <t>Minisitry of Eduction</t>
  </si>
  <si>
    <t>ذكر</t>
  </si>
  <si>
    <t>Male</t>
  </si>
  <si>
    <t>أنثى</t>
  </si>
  <si>
    <t>Female</t>
  </si>
  <si>
    <t>مختلطة</t>
  </si>
  <si>
    <t>Co-eduction</t>
  </si>
  <si>
    <t>المجموع</t>
  </si>
  <si>
    <t>Total</t>
  </si>
  <si>
    <t>حكومية أخرى</t>
  </si>
  <si>
    <t>Other Government</t>
  </si>
  <si>
    <t>وكالة الغوث</t>
  </si>
  <si>
    <t>UNRWA</t>
  </si>
  <si>
    <t>التعليم الخاص</t>
  </si>
  <si>
    <t>Private Education</t>
  </si>
  <si>
    <t>عدد المدارس 
No. of Schools</t>
  </si>
  <si>
    <t>المرحلة التعليمية    Educational Stage</t>
  </si>
  <si>
    <t>الروضة
Kindergarten</t>
  </si>
  <si>
    <t>الأساسي
Basic</t>
  </si>
  <si>
    <t>الثانوي الأكاديمي
Academic Secondary</t>
  </si>
  <si>
    <t>الثانوي المهني
Vocational Secondary</t>
  </si>
  <si>
    <t xml:space="preserve">الثانوي الشامل
Comprehensive secondary </t>
  </si>
  <si>
    <t xml:space="preserve">عدد الشعب
No. of Class units </t>
  </si>
  <si>
    <t>المرحلة التعليمية Educational Stage</t>
  </si>
  <si>
    <t>الجهة المشرفة والجنس</t>
  </si>
  <si>
    <t>عدد الطلبة 
NO. of Students</t>
  </si>
  <si>
    <t>المرحلة التعليمية                             Educational Stage</t>
  </si>
  <si>
    <t>authority of supervisiion and sex</t>
  </si>
  <si>
    <t>روضة 
Kindergarten</t>
  </si>
  <si>
    <t>الأساسي 
Basic</t>
  </si>
  <si>
    <t>الثانوي الأكاديمي
Academic Secondery</t>
  </si>
  <si>
    <t>الثانوي المهني 
Vocational Secondary</t>
  </si>
  <si>
    <t>Ministry of Education</t>
  </si>
  <si>
    <t xml:space="preserve">حكومية أخرى </t>
  </si>
  <si>
    <t>المصدر: وزارة التربية والتعليم</t>
  </si>
  <si>
    <t>Source: Ministry of Education</t>
  </si>
  <si>
    <t>عدد المعلمين
NO. of Teachers</t>
  </si>
  <si>
    <t>الثانوي الأكاديمي والمهني
Academic &amp; Vocational Secondery</t>
  </si>
  <si>
    <t xml:space="preserve">المحافظة والمديرية </t>
  </si>
  <si>
    <t>المدارس                      School</t>
  </si>
  <si>
    <t>Clas Units                           الشعب</t>
  </si>
  <si>
    <t>Governorate  and  Directorate</t>
  </si>
  <si>
    <t xml:space="preserve">ذكر </t>
  </si>
  <si>
    <t xml:space="preserve">مختلطة </t>
  </si>
  <si>
    <t xml:space="preserve"> </t>
  </si>
  <si>
    <t>male</t>
  </si>
  <si>
    <t xml:space="preserve">Female </t>
  </si>
  <si>
    <t>Co- edu</t>
  </si>
  <si>
    <t>العاصمة</t>
  </si>
  <si>
    <t>Amman</t>
  </si>
  <si>
    <t>قصبة عمان</t>
  </si>
  <si>
    <t>Amman Qasbah</t>
  </si>
  <si>
    <t>الجامعة</t>
  </si>
  <si>
    <t>Aljamaah</t>
  </si>
  <si>
    <t>سحاب</t>
  </si>
  <si>
    <t>Sahab</t>
  </si>
  <si>
    <t>القويسمة</t>
  </si>
  <si>
    <t>AL_qwesmeh</t>
  </si>
  <si>
    <t>ماركا</t>
  </si>
  <si>
    <t>Marka</t>
  </si>
  <si>
    <t>وادي السير</t>
  </si>
  <si>
    <t>Wadi Alseer</t>
  </si>
  <si>
    <t>ناعور</t>
  </si>
  <si>
    <t>Naaor</t>
  </si>
  <si>
    <t>البادية الوسطى / الموقر</t>
  </si>
  <si>
    <t>Badiyyeh Wosta / Mwagar</t>
  </si>
  <si>
    <t>البادية الوسطى / الجيزة</t>
  </si>
  <si>
    <t>Badiyyeh Wosta /Jezah</t>
  </si>
  <si>
    <t>البلقاء</t>
  </si>
  <si>
    <t>Balqa</t>
  </si>
  <si>
    <t>قصبة السلط</t>
  </si>
  <si>
    <t>Salt Qasbah</t>
  </si>
  <si>
    <t>دير علا</t>
  </si>
  <si>
    <t>Dair Alla</t>
  </si>
  <si>
    <t>الشونة الجنوبية</t>
  </si>
  <si>
    <t>Shoonah Janoobiyyeh</t>
  </si>
  <si>
    <t>عين الباشا</t>
  </si>
  <si>
    <t>Ein Albasha</t>
  </si>
  <si>
    <t>الزرقاء</t>
  </si>
  <si>
    <t>Zarqa</t>
  </si>
  <si>
    <t>الزرقاء الأولى</t>
  </si>
  <si>
    <t>Zarqa 1</t>
  </si>
  <si>
    <t>الزرقاء الثانية</t>
  </si>
  <si>
    <t>Zarqa 2</t>
  </si>
  <si>
    <t>الرصيفة</t>
  </si>
  <si>
    <t>Ruseifa</t>
  </si>
  <si>
    <t>مأدبا</t>
  </si>
  <si>
    <t>Madaba</t>
  </si>
  <si>
    <t>قصبة مأدبا</t>
  </si>
  <si>
    <t>Madaba Qasbah</t>
  </si>
  <si>
    <t>لواء ذيبان</t>
  </si>
  <si>
    <t>Dieban District</t>
  </si>
  <si>
    <t>اربد</t>
  </si>
  <si>
    <t>Irbid</t>
  </si>
  <si>
    <t>قصبة اربد</t>
  </si>
  <si>
    <t>Irbid  Qasbah</t>
  </si>
  <si>
    <t>بني عبيد</t>
  </si>
  <si>
    <t>Bani Obaid</t>
  </si>
  <si>
    <t>المزار الشمالي</t>
  </si>
  <si>
    <t>North Mazar</t>
  </si>
  <si>
    <t>لوائي الطيبة والوسطية</t>
  </si>
  <si>
    <t>Al-taibah &amp; Al -wasteiah</t>
  </si>
  <si>
    <t>الكورة</t>
  </si>
  <si>
    <t>Koorah</t>
  </si>
  <si>
    <t>بني كنانة</t>
  </si>
  <si>
    <t>Bani Kenanah</t>
  </si>
  <si>
    <t>الأغوار الشمالية</t>
  </si>
  <si>
    <t>Aghwar Shamaliyyeh</t>
  </si>
  <si>
    <t>الرمثا</t>
  </si>
  <si>
    <t>Ramtha</t>
  </si>
  <si>
    <t>المفرق</t>
  </si>
  <si>
    <t>Mafraq</t>
  </si>
  <si>
    <t>قصبة المفرق</t>
  </si>
  <si>
    <t>Mafraq Qasbah</t>
  </si>
  <si>
    <t>البادية الشمالية الشرقية</t>
  </si>
  <si>
    <t>Badyah Shamaliyyeh .E</t>
  </si>
  <si>
    <t>البادية الشمالية الغربية</t>
  </si>
  <si>
    <t xml:space="preserve">Badyah Shamaliyyeh .W </t>
  </si>
  <si>
    <t>جرش</t>
  </si>
  <si>
    <t>Jarash</t>
  </si>
  <si>
    <t>عجلون</t>
  </si>
  <si>
    <t>Ajlun</t>
  </si>
  <si>
    <t>الكرك</t>
  </si>
  <si>
    <t>Karak</t>
  </si>
  <si>
    <t>قصبة الكرك</t>
  </si>
  <si>
    <t>Karak qasbah</t>
  </si>
  <si>
    <t>المزار الجنوبي</t>
  </si>
  <si>
    <t>Mazar Janoobi</t>
  </si>
  <si>
    <t>القصر</t>
  </si>
  <si>
    <t>Qasr</t>
  </si>
  <si>
    <t>الأغوار الجنوبية</t>
  </si>
  <si>
    <t>Aghwar Janoobiyyeh</t>
  </si>
  <si>
    <t>الطفيلة</t>
  </si>
  <si>
    <t>Tafiela</t>
  </si>
  <si>
    <t>لواء بصيرا</t>
  </si>
  <si>
    <t>Bsaira</t>
  </si>
  <si>
    <t xml:space="preserve">معان </t>
  </si>
  <si>
    <t>Ma'an</t>
  </si>
  <si>
    <t>البادية الجنوبية</t>
  </si>
  <si>
    <t>South Badia</t>
  </si>
  <si>
    <t>البترا</t>
  </si>
  <si>
    <t>Petra</t>
  </si>
  <si>
    <t>الشوبك</t>
  </si>
  <si>
    <t>Shobak</t>
  </si>
  <si>
    <t>العقبة</t>
  </si>
  <si>
    <t>Aqaba</t>
  </si>
  <si>
    <t>Total %</t>
  </si>
  <si>
    <t>المحافظة و المديرية</t>
  </si>
  <si>
    <t>الطلبة Students</t>
  </si>
  <si>
    <t>المعلمون Teachers</t>
  </si>
  <si>
    <t>Governorate and Directorate</t>
  </si>
  <si>
    <t>ذكر
Male</t>
  </si>
  <si>
    <t>أنثى
Female</t>
  </si>
  <si>
    <t>المجموع
Total</t>
  </si>
  <si>
    <t>العاصمة Amman</t>
  </si>
  <si>
    <t>Al_qwesmeh</t>
  </si>
  <si>
    <t>Badiyyeh Wosta/ Mwagar</t>
  </si>
  <si>
    <t>Badiyyeh Wosta/ Jezah</t>
  </si>
  <si>
    <t>البلقاء Balqa</t>
  </si>
  <si>
    <t>Salt Qasabah</t>
  </si>
  <si>
    <t>الزرقاء Zarqa</t>
  </si>
  <si>
    <t>Zaraq 1</t>
  </si>
  <si>
    <t>Zaraq 2</t>
  </si>
  <si>
    <t>مأدبا Madab</t>
  </si>
  <si>
    <t>قصبة مادبا</t>
  </si>
  <si>
    <t>Madaba Qasabah</t>
  </si>
  <si>
    <t>اربد Irbid</t>
  </si>
  <si>
    <t>Irbid Qasabah</t>
  </si>
  <si>
    <t>Al-taibah &amp; Al-wasteiah</t>
  </si>
  <si>
    <t>المفرق Mafraq</t>
  </si>
  <si>
    <t>Mafraq Qasabah</t>
  </si>
  <si>
    <t>البادية الشمالية ش</t>
  </si>
  <si>
    <t>البادية الشمالية غ</t>
  </si>
  <si>
    <t>Badyah Shamaliyyeh .W</t>
  </si>
  <si>
    <t>جرش Jarash</t>
  </si>
  <si>
    <t>عجلون Ajlun</t>
  </si>
  <si>
    <t>الكرك Karak</t>
  </si>
  <si>
    <t>Karak Qasabah</t>
  </si>
  <si>
    <t>الطفيلة Tafiela</t>
  </si>
  <si>
    <t>معان Ma'an</t>
  </si>
  <si>
    <t>معان</t>
  </si>
  <si>
    <t>العقبة Aqaba</t>
  </si>
  <si>
    <t>%</t>
  </si>
  <si>
    <t>Educational Level</t>
  </si>
  <si>
    <t>Authority of Supervision and Sex</t>
  </si>
  <si>
    <t>ثانوي
Secondary</t>
  </si>
  <si>
    <t>دبلوم متوسط
Intermediate Diploma</t>
  </si>
  <si>
    <t>بكالوريوس
B.A</t>
  </si>
  <si>
    <t>دبلوم عالي 
Higher Diploma</t>
  </si>
  <si>
    <t>ماجستير
M.A</t>
  </si>
  <si>
    <t>دكتوراة
Ph.D</t>
  </si>
  <si>
    <t xml:space="preserve">وزارة التربية والتعليم  </t>
  </si>
  <si>
    <t>انثى</t>
  </si>
  <si>
    <t>حكومية اخرى</t>
  </si>
  <si>
    <t xml:space="preserve">Source: Ministry of Education </t>
  </si>
  <si>
    <t>المدارس
Schools</t>
  </si>
  <si>
    <t>ملك
Owned</t>
  </si>
  <si>
    <t>مستأجر
Rented</t>
  </si>
  <si>
    <t>Authority of Supervision &amp; Sex</t>
  </si>
  <si>
    <t xml:space="preserve">وزارة التربية والتعليم </t>
  </si>
  <si>
    <t>Co-education</t>
  </si>
  <si>
    <t xml:space="preserve">وكالة الغوث </t>
  </si>
  <si>
    <t xml:space="preserve">التعليم الخاص </t>
  </si>
  <si>
    <t>Privet Education</t>
  </si>
  <si>
    <t>%ذكر</t>
  </si>
  <si>
    <t>انثى%</t>
  </si>
  <si>
    <t>المجموع%</t>
  </si>
  <si>
    <t>Male%</t>
  </si>
  <si>
    <t>Female%</t>
  </si>
  <si>
    <t>Total%</t>
  </si>
  <si>
    <t>مختلطة%</t>
  </si>
  <si>
    <t>Co-education%</t>
  </si>
  <si>
    <t>ذكر%</t>
  </si>
  <si>
    <t>أنثى%</t>
  </si>
  <si>
    <t>Co-eduction%</t>
  </si>
  <si>
    <t>توزيع الطلبة المعيدين والمتسربين حسب الصف والجنس للعام 2022-2023</t>
  </si>
  <si>
    <t>Distribution of  Repeaters &amp; Dropout by Grade &amp; Gender for The Year 2022-2023</t>
  </si>
  <si>
    <t xml:space="preserve">  الصف              </t>
  </si>
  <si>
    <t xml:space="preserve">  Grade</t>
  </si>
  <si>
    <t xml:space="preserve"> المتسربين *</t>
  </si>
  <si>
    <t xml:space="preserve">Dropout </t>
  </si>
  <si>
    <t xml:space="preserve">ذكور  M   </t>
  </si>
  <si>
    <t xml:space="preserve">اناث   F   </t>
  </si>
  <si>
    <t>المجموع T</t>
  </si>
  <si>
    <t xml:space="preserve">اول  </t>
  </si>
  <si>
    <t xml:space="preserve"> 1st </t>
  </si>
  <si>
    <t xml:space="preserve">ثاني </t>
  </si>
  <si>
    <t xml:space="preserve"> 2nd</t>
  </si>
  <si>
    <t xml:space="preserve">ثالث  </t>
  </si>
  <si>
    <t xml:space="preserve"> 3rd </t>
  </si>
  <si>
    <t xml:space="preserve">رابع  </t>
  </si>
  <si>
    <t xml:space="preserve"> 4th </t>
  </si>
  <si>
    <t xml:space="preserve">خامس </t>
  </si>
  <si>
    <t xml:space="preserve"> 5th</t>
  </si>
  <si>
    <t xml:space="preserve">سادس </t>
  </si>
  <si>
    <t xml:space="preserve"> 6th</t>
  </si>
  <si>
    <t xml:space="preserve">سابع </t>
  </si>
  <si>
    <t xml:space="preserve"> 7th</t>
  </si>
  <si>
    <t xml:space="preserve">ثامن </t>
  </si>
  <si>
    <t xml:space="preserve"> 8th</t>
  </si>
  <si>
    <t xml:space="preserve">تاسع </t>
  </si>
  <si>
    <t xml:space="preserve"> 9th</t>
  </si>
  <si>
    <t xml:space="preserve">عاشر </t>
  </si>
  <si>
    <t xml:space="preserve"> 10th</t>
  </si>
  <si>
    <t xml:space="preserve">مجموع الاساسي </t>
  </si>
  <si>
    <t xml:space="preserve">  Total Basic</t>
  </si>
  <si>
    <t>المصدر : وزارة التربية والتعليم</t>
  </si>
  <si>
    <t>Table 13.1.1 Number of schools,Class Units, Studens and teachers by Authority of supervision And Sex 2022-2023</t>
  </si>
  <si>
    <t>جدول 1.1.13 عدد المدارس والشعب والطلبة والمعلمين حسب السلطة المشرفة والجنس 2022 -2023</t>
  </si>
  <si>
    <t>جدول 2.1.13عدد المدارس  حسب السلطة المشرفة والمرحلة التعليمية والجنس 2022 -2023</t>
  </si>
  <si>
    <t>Table 13.1.2 Number of Schools by Authority of Supervision Eductional Satge and Sex 2022-2023</t>
  </si>
  <si>
    <t>جدول 3.1.13 عدد الشعب حسب السلطة المشرفة والمرحلة التعليمية والجنس 2022 -2023</t>
  </si>
  <si>
    <t>Table 13.1.3 Number of class Units by Authority of Supervision, Educational stage  and Sex 2022/2023</t>
  </si>
  <si>
    <t xml:space="preserve"> 4.1.13عدد الطلبة حسب الجهة المشرفة والمرحلة التعليمية والجنس،  2022 -2023
Table 13.1.4  Number of Students by Authority of Supervision, Education Stage and Sex, 2022/2023</t>
  </si>
  <si>
    <t xml:space="preserve"> 5.1.13عدد المعلمين حسب الجهة المشرفة والمرحلة التعليمية والجنس،  2022 -2023
Table 13.1.5  Number of Teachers by Authority of Supervision, Education Stage and Sex, 2022/2023</t>
  </si>
  <si>
    <t>جدول 13. 1. 6 عدد المدارس والشعب حسب المحافظة والمديرية والجنس ، 2022 -2023</t>
  </si>
  <si>
    <t>Table 13 . 1 . 6 Number of Schools and Class Units by Governorate , Directorate and Sex , 2022 / 2023</t>
  </si>
  <si>
    <t>جدول 13. 1. 7 عدد الطلبة و المعلمين حسب المحافظة و المديرية و الجنس 2022 -2023</t>
  </si>
  <si>
    <t>Table 13.1.7 Number of Students &amp; Teachers by Governorate, Directorate &amp; Sex 2022/2023</t>
  </si>
  <si>
    <t>جدول 13. 1. 8 عدد المعلمين حسب الجهة المشرفة و المستوى التعليمي و الجنس، 2022 -2023</t>
  </si>
  <si>
    <t>Table 13.1.8 Number of Teachers by Authority of Supervision, Educational Level &amp; Sex, 2022/ 2023</t>
  </si>
  <si>
    <t>جدول 13. 1. 9 عدد المدارس حسب الجهة المشرفة وملكية البناء وجنس الطلبة 2022 -2023</t>
  </si>
  <si>
    <t>Table 13.1.9 Number of Schools by Authority of Supervision, Ownership of Buliding &amp; Sex of Students,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</si>
</sst>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1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1"/>
      <name val="Arabic Transparent"/>
      <charset val="178"/>
    </font>
    <font>
      <sz val="11"/>
      <name val="Calibri"/>
      <family val="2"/>
      <scheme val="minor"/>
    </font>
    <font>
      <i/>
      <sz val="8"/>
      <name val="Arabic Transparent"/>
      <charset val="178"/>
    </font>
    <font>
      <i/>
      <sz val="8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auto="1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695B2"/>
      </left>
      <right style="medium">
        <color rgb="FF0695B2"/>
      </right>
      <top style="medium">
        <color rgb="FF0695B2"/>
      </top>
      <bottom style="medium">
        <color rgb="FF0695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0" fillId="0" borderId="0"/>
  </cellStyleXfs>
  <cellXfs count="237">
    <xf numFmtId="0" fontId="0" fillId="0" borderId="0" xfId="0"/>
    <xf numFmtId="0" fontId="3" fillId="0" borderId="0" xfId="2"/>
    <xf numFmtId="0" fontId="3" fillId="0" borderId="0" xfId="2" applyAlignment="1">
      <alignment wrapText="1"/>
    </xf>
    <xf numFmtId="0" fontId="5" fillId="2" borderId="2" xfId="2" applyFont="1" applyFill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6" fillId="2" borderId="2" xfId="2" applyFont="1" applyFill="1" applyBorder="1"/>
    <xf numFmtId="0" fontId="3" fillId="2" borderId="2" xfId="2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2" xfId="2" applyFill="1" applyBorder="1"/>
    <xf numFmtId="1" fontId="3" fillId="3" borderId="2" xfId="2" applyNumberFormat="1" applyFill="1" applyBorder="1" applyAlignment="1">
      <alignment horizontal="center" vertical="center" wrapText="1"/>
    </xf>
    <xf numFmtId="1" fontId="6" fillId="2" borderId="2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1" fontId="3" fillId="0" borderId="2" xfId="2" applyNumberFormat="1" applyBorder="1" applyAlignment="1">
      <alignment horizontal="center" vertical="center"/>
    </xf>
    <xf numFmtId="0" fontId="3" fillId="2" borderId="2" xfId="2" applyFill="1" applyBorder="1" applyAlignment="1">
      <alignment horizontal="center"/>
    </xf>
    <xf numFmtId="1" fontId="3" fillId="0" borderId="0" xfId="2" applyNumberFormat="1"/>
    <xf numFmtId="1" fontId="6" fillId="2" borderId="2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/>
    </xf>
    <xf numFmtId="0" fontId="3" fillId="0" borderId="0" xfId="2" applyAlignment="1">
      <alignment horizontal="center"/>
    </xf>
    <xf numFmtId="1" fontId="3" fillId="0" borderId="0" xfId="2" applyNumberFormat="1" applyAlignment="1">
      <alignment horizontal="center"/>
    </xf>
    <xf numFmtId="0" fontId="6" fillId="4" borderId="6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0" xfId="0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33" xfId="0" applyFont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0" fillId="3" borderId="0" xfId="0" applyFill="1"/>
    <xf numFmtId="0" fontId="9" fillId="0" borderId="0" xfId="0" applyFont="1" applyAlignment="1">
      <alignment wrapText="1"/>
    </xf>
    <xf numFmtId="0" fontId="9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6" fillId="0" borderId="0" xfId="0" applyFont="1"/>
    <xf numFmtId="0" fontId="5" fillId="0" borderId="3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7" fillId="2" borderId="39" xfId="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" fontId="7" fillId="2" borderId="5" xfId="3" applyNumberFormat="1" applyFont="1" applyFill="1" applyBorder="1" applyAlignment="1">
      <alignment horizontal="center" vertical="center" wrapText="1"/>
    </xf>
    <xf numFmtId="1" fontId="7" fillId="2" borderId="5" xfId="3" applyNumberFormat="1" applyFont="1" applyFill="1" applyBorder="1" applyAlignment="1">
      <alignment horizontal="center" vertical="center" wrapText="1" readingOrder="1"/>
    </xf>
    <xf numFmtId="0" fontId="3" fillId="0" borderId="0" xfId="0" applyFont="1"/>
    <xf numFmtId="1" fontId="11" fillId="0" borderId="2" xfId="3" applyNumberFormat="1" applyFont="1" applyBorder="1" applyAlignment="1">
      <alignment horizontal="center"/>
    </xf>
    <xf numFmtId="1" fontId="11" fillId="0" borderId="2" xfId="3" applyNumberFormat="1" applyFont="1" applyBorder="1" applyAlignment="1">
      <alignment horizontal="center" readingOrder="1"/>
    </xf>
    <xf numFmtId="1" fontId="7" fillId="2" borderId="2" xfId="3" applyNumberFormat="1" applyFont="1" applyFill="1" applyBorder="1" applyAlignment="1">
      <alignment horizontal="center" vertical="center"/>
    </xf>
    <xf numFmtId="0" fontId="12" fillId="0" borderId="0" xfId="3" applyFont="1"/>
    <xf numFmtId="1" fontId="10" fillId="0" borderId="0" xfId="3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4" borderId="2" xfId="0" applyFont="1" applyFill="1" applyBorder="1"/>
    <xf numFmtId="0" fontId="0" fillId="0" borderId="5" xfId="0" applyBorder="1" applyAlignment="1">
      <alignment horizontal="center"/>
    </xf>
    <xf numFmtId="0" fontId="0" fillId="0" borderId="39" xfId="0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9" fontId="6" fillId="4" borderId="2" xfId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0" borderId="2" xfId="3" applyFont="1" applyBorder="1" applyAlignment="1">
      <alignment horizontal="center"/>
    </xf>
    <xf numFmtId="0" fontId="7" fillId="4" borderId="2" xfId="3" quotePrefix="1" applyFont="1" applyFill="1" applyBorder="1" applyAlignment="1">
      <alignment horizontal="center"/>
    </xf>
    <xf numFmtId="0" fontId="7" fillId="4" borderId="2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164" fontId="5" fillId="4" borderId="2" xfId="1" applyNumberFormat="1" applyFont="1" applyFill="1" applyBorder="1" applyAlignment="1">
      <alignment horizontal="center" vertical="center"/>
    </xf>
    <xf numFmtId="9" fontId="0" fillId="0" borderId="0" xfId="1" applyFont="1"/>
    <xf numFmtId="165" fontId="0" fillId="0" borderId="0" xfId="1" applyNumberFormat="1" applyFont="1"/>
    <xf numFmtId="1" fontId="7" fillId="2" borderId="5" xfId="3" applyNumberFormat="1" applyFont="1" applyFill="1" applyBorder="1" applyAlignment="1">
      <alignment horizontal="center"/>
    </xf>
    <xf numFmtId="9" fontId="7" fillId="2" borderId="43" xfId="1" applyFont="1" applyFill="1" applyBorder="1" applyAlignment="1">
      <alignment horizontal="center"/>
    </xf>
    <xf numFmtId="1" fontId="7" fillId="2" borderId="5" xfId="3" applyNumberFormat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/>
    </xf>
    <xf numFmtId="0" fontId="7" fillId="2" borderId="43" xfId="3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9" fontId="6" fillId="4" borderId="8" xfId="1" applyFont="1" applyFill="1" applyBorder="1" applyAlignment="1">
      <alignment horizontal="center"/>
    </xf>
    <xf numFmtId="164" fontId="6" fillId="4" borderId="8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2" borderId="43" xfId="0" applyFill="1" applyBorder="1" applyAlignment="1">
      <alignment horizontal="center"/>
    </xf>
    <xf numFmtId="164" fontId="7" fillId="2" borderId="43" xfId="1" applyNumberFormat="1" applyFont="1" applyFill="1" applyBorder="1" applyAlignment="1">
      <alignment horizontal="center"/>
    </xf>
    <xf numFmtId="10" fontId="7" fillId="2" borderId="43" xfId="1" applyNumberFormat="1" applyFont="1" applyFill="1" applyBorder="1" applyAlignment="1">
      <alignment horizontal="center"/>
    </xf>
    <xf numFmtId="164" fontId="0" fillId="2" borderId="43" xfId="1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48" xfId="0" applyFont="1" applyBorder="1" applyAlignment="1">
      <alignment horizontal="center"/>
    </xf>
    <xf numFmtId="10" fontId="0" fillId="2" borderId="49" xfId="1" applyNumberFormat="1" applyFont="1" applyFill="1" applyBorder="1" applyAlignment="1">
      <alignment horizontal="center"/>
    </xf>
    <xf numFmtId="164" fontId="0" fillId="2" borderId="49" xfId="1" applyNumberFormat="1" applyFont="1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0" borderId="0" xfId="0" applyNumberFormat="1" applyFill="1"/>
    <xf numFmtId="0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3" fillId="4" borderId="4" xfId="2" applyFill="1" applyBorder="1" applyAlignment="1">
      <alignment horizontal="center" vertical="center"/>
    </xf>
    <xf numFmtId="0" fontId="3" fillId="4" borderId="7" xfId="2" applyFill="1" applyBorder="1" applyAlignment="1">
      <alignment horizontal="center" vertical="center"/>
    </xf>
    <xf numFmtId="0" fontId="3" fillId="4" borderId="8" xfId="2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2" borderId="40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2" borderId="37" xfId="3" applyFont="1" applyFill="1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1" fontId="7" fillId="2" borderId="22" xfId="3" applyNumberFormat="1" applyFont="1" applyFill="1" applyBorder="1" applyAlignment="1">
      <alignment horizontal="center" vertical="center" wrapText="1" readingOrder="1"/>
    </xf>
    <xf numFmtId="1" fontId="6" fillId="2" borderId="22" xfId="0" applyNumberFormat="1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 wrapText="1"/>
    </xf>
    <xf numFmtId="0" fontId="7" fillId="2" borderId="2" xfId="3" quotePrefix="1" applyFont="1" applyFill="1" applyBorder="1" applyAlignment="1">
      <alignment horizontal="center" vertical="center" wrapText="1" readingOrder="1"/>
    </xf>
    <xf numFmtId="0" fontId="7" fillId="0" borderId="2" xfId="3" applyFont="1" applyBorder="1" applyAlignment="1">
      <alignment horizontal="center"/>
    </xf>
    <xf numFmtId="0" fontId="7" fillId="4" borderId="2" xfId="3" quotePrefix="1" applyFont="1" applyFill="1" applyBorder="1" applyAlignment="1">
      <alignment horizontal="center"/>
    </xf>
    <xf numFmtId="1" fontId="11" fillId="4" borderId="4" xfId="3" applyNumberFormat="1" applyFont="1" applyFill="1" applyBorder="1" applyAlignment="1">
      <alignment horizontal="center"/>
    </xf>
    <xf numFmtId="1" fontId="11" fillId="4" borderId="7" xfId="3" applyNumberFormat="1" applyFont="1" applyFill="1" applyBorder="1" applyAlignment="1">
      <alignment horizontal="center"/>
    </xf>
    <xf numFmtId="1" fontId="11" fillId="4" borderId="8" xfId="3" applyNumberFormat="1" applyFont="1" applyFill="1" applyBorder="1" applyAlignment="1">
      <alignment horizontal="center"/>
    </xf>
    <xf numFmtId="0" fontId="7" fillId="4" borderId="2" xfId="3" applyFont="1" applyFill="1" applyBorder="1" applyAlignment="1">
      <alignment horizontal="center"/>
    </xf>
    <xf numFmtId="0" fontId="13" fillId="0" borderId="0" xfId="3" quotePrefix="1" applyFont="1" applyAlignment="1">
      <alignment horizontal="left"/>
    </xf>
    <xf numFmtId="0" fontId="7" fillId="2" borderId="2" xfId="3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/>
    </xf>
    <xf numFmtId="0" fontId="7" fillId="2" borderId="41" xfId="3" applyFont="1" applyFill="1" applyBorder="1" applyAlignment="1">
      <alignment horizontal="center"/>
    </xf>
    <xf numFmtId="1" fontId="11" fillId="2" borderId="4" xfId="3" applyNumberFormat="1" applyFont="1" applyFill="1" applyBorder="1" applyAlignment="1">
      <alignment horizontal="center"/>
    </xf>
    <xf numFmtId="1" fontId="11" fillId="2" borderId="7" xfId="3" applyNumberFormat="1" applyFont="1" applyFill="1" applyBorder="1" applyAlignment="1">
      <alignment horizontal="center"/>
    </xf>
    <xf numFmtId="1" fontId="11" fillId="2" borderId="8" xfId="3" applyNumberFormat="1" applyFont="1" applyFill="1" applyBorder="1" applyAlignment="1">
      <alignment horizontal="center"/>
    </xf>
    <xf numFmtId="0" fontId="6" fillId="4" borderId="43" xfId="0" applyFont="1" applyFill="1" applyBorder="1" applyAlignment="1">
      <alignment horizontal="center"/>
    </xf>
  </cellXfs>
  <cellStyles count="4">
    <cellStyle name="Normal" xfId="0" builtinId="0"/>
    <cellStyle name="Normal 3" xfId="2"/>
    <cellStyle name="Normal_التعليم الأساسي والثانوي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17"/>
  <sheetViews>
    <sheetView rightToLeft="1" view="pageBreakPreview" zoomScaleNormal="90" zoomScaleSheetLayoutView="100" workbookViewId="0">
      <selection activeCell="B22" sqref="B22"/>
    </sheetView>
  </sheetViews>
  <sheetFormatPr defaultColWidth="9.140625" defaultRowHeight="15" x14ac:dyDescent="0.25"/>
  <cols>
    <col min="1" max="1" width="6.85546875" style="1" customWidth="1"/>
    <col min="2" max="2" width="16.5703125" style="1" customWidth="1"/>
    <col min="3" max="3" width="11.42578125" style="1" customWidth="1"/>
    <col min="4" max="4" width="11.7109375" style="1" customWidth="1"/>
    <col min="5" max="5" width="15.28515625" style="1" customWidth="1"/>
    <col min="6" max="6" width="18.7109375" style="1" customWidth="1"/>
    <col min="7" max="16384" width="9.140625" style="1"/>
  </cols>
  <sheetData>
    <row r="1" spans="1:8" ht="18.75" x14ac:dyDescent="0.25">
      <c r="A1" s="162" t="s">
        <v>222</v>
      </c>
      <c r="B1" s="162"/>
      <c r="C1" s="162"/>
      <c r="D1" s="162"/>
      <c r="E1" s="162"/>
      <c r="F1" s="162"/>
      <c r="G1" s="151"/>
      <c r="H1" s="151"/>
    </row>
    <row r="2" spans="1:8" s="2" customFormat="1" ht="27" customHeight="1" thickBot="1" x14ac:dyDescent="0.3">
      <c r="A2" s="163" t="s">
        <v>223</v>
      </c>
      <c r="B2" s="163"/>
      <c r="C2" s="163"/>
      <c r="D2" s="163"/>
      <c r="E2" s="163"/>
      <c r="F2" s="163"/>
      <c r="G2" s="151"/>
      <c r="H2" s="151"/>
    </row>
    <row r="3" spans="1:8" s="4" customFormat="1" ht="59.25" customHeight="1" thickBot="1" x14ac:dyDescent="0.3">
      <c r="B3" s="164" t="s">
        <v>224</v>
      </c>
      <c r="C3" s="164" t="s">
        <v>226</v>
      </c>
      <c r="D3" s="164"/>
      <c r="E3" s="164"/>
      <c r="F3" s="164" t="s">
        <v>225</v>
      </c>
    </row>
    <row r="4" spans="1:8" ht="16.5" customHeight="1" thickBot="1" x14ac:dyDescent="0.3">
      <c r="B4" s="164"/>
      <c r="C4" s="164" t="s">
        <v>227</v>
      </c>
      <c r="D4" s="164"/>
      <c r="E4" s="164"/>
      <c r="F4" s="164"/>
    </row>
    <row r="5" spans="1:8" ht="16.5" thickBot="1" x14ac:dyDescent="0.3">
      <c r="B5" s="164"/>
      <c r="C5" s="147" t="s">
        <v>228</v>
      </c>
      <c r="D5" s="147" t="s">
        <v>229</v>
      </c>
      <c r="E5" s="147" t="s">
        <v>230</v>
      </c>
      <c r="F5" s="164"/>
    </row>
    <row r="6" spans="1:8" ht="18" thickBot="1" x14ac:dyDescent="0.3">
      <c r="B6" s="148" t="s">
        <v>231</v>
      </c>
      <c r="C6" s="149">
        <v>268</v>
      </c>
      <c r="D6" s="149">
        <v>275</v>
      </c>
      <c r="E6" s="149">
        <v>543</v>
      </c>
      <c r="F6" s="148" t="s">
        <v>232</v>
      </c>
    </row>
    <row r="7" spans="1:8" ht="16.5" customHeight="1" thickBot="1" x14ac:dyDescent="0.3">
      <c r="B7" s="150" t="s">
        <v>233</v>
      </c>
      <c r="C7" s="149">
        <v>197</v>
      </c>
      <c r="D7" s="149">
        <v>253</v>
      </c>
      <c r="E7" s="149">
        <v>450</v>
      </c>
      <c r="F7" s="150" t="s">
        <v>234</v>
      </c>
    </row>
    <row r="8" spans="1:8" ht="18" thickBot="1" x14ac:dyDescent="0.3">
      <c r="B8" s="150" t="s">
        <v>235</v>
      </c>
      <c r="C8" s="149">
        <v>235</v>
      </c>
      <c r="D8" s="149">
        <v>249</v>
      </c>
      <c r="E8" s="149">
        <v>484</v>
      </c>
      <c r="F8" s="150" t="s">
        <v>236</v>
      </c>
    </row>
    <row r="9" spans="1:8" ht="18" thickBot="1" x14ac:dyDescent="0.3">
      <c r="B9" s="150" t="s">
        <v>237</v>
      </c>
      <c r="C9" s="149">
        <v>375</v>
      </c>
      <c r="D9" s="149">
        <v>249</v>
      </c>
      <c r="E9" s="149">
        <v>624</v>
      </c>
      <c r="F9" s="150" t="s">
        <v>238</v>
      </c>
    </row>
    <row r="10" spans="1:8" ht="18" thickBot="1" x14ac:dyDescent="0.3">
      <c r="B10" s="150" t="s">
        <v>239</v>
      </c>
      <c r="C10" s="149">
        <v>444</v>
      </c>
      <c r="D10" s="149">
        <v>287</v>
      </c>
      <c r="E10" s="149">
        <v>731</v>
      </c>
      <c r="F10" s="150" t="s">
        <v>240</v>
      </c>
    </row>
    <row r="11" spans="1:8" ht="18" thickBot="1" x14ac:dyDescent="0.3">
      <c r="B11" s="150" t="s">
        <v>241</v>
      </c>
      <c r="C11" s="149">
        <v>507</v>
      </c>
      <c r="D11" s="149">
        <v>331</v>
      </c>
      <c r="E11" s="149">
        <v>838</v>
      </c>
      <c r="F11" s="150" t="s">
        <v>242</v>
      </c>
    </row>
    <row r="12" spans="1:8" ht="18" thickBot="1" x14ac:dyDescent="0.3">
      <c r="B12" s="150" t="s">
        <v>243</v>
      </c>
      <c r="C12" s="149">
        <v>787</v>
      </c>
      <c r="D12" s="149">
        <v>578</v>
      </c>
      <c r="E12" s="149">
        <v>1365</v>
      </c>
      <c r="F12" s="150" t="s">
        <v>244</v>
      </c>
    </row>
    <row r="13" spans="1:8" ht="18" thickBot="1" x14ac:dyDescent="0.3">
      <c r="B13" s="150" t="s">
        <v>245</v>
      </c>
      <c r="C13" s="149">
        <v>833</v>
      </c>
      <c r="D13" s="149">
        <v>622</v>
      </c>
      <c r="E13" s="149">
        <v>1455</v>
      </c>
      <c r="F13" s="150" t="s">
        <v>246</v>
      </c>
    </row>
    <row r="14" spans="1:8" ht="18" thickBot="1" x14ac:dyDescent="0.3">
      <c r="B14" s="150" t="s">
        <v>247</v>
      </c>
      <c r="C14" s="149">
        <v>1123</v>
      </c>
      <c r="D14" s="149">
        <v>751</v>
      </c>
      <c r="E14" s="149">
        <v>1874</v>
      </c>
      <c r="F14" s="150" t="s">
        <v>248</v>
      </c>
    </row>
    <row r="15" spans="1:8" ht="18" thickBot="1" x14ac:dyDescent="0.3">
      <c r="B15" s="150" t="s">
        <v>249</v>
      </c>
      <c r="C15" s="149">
        <v>1217</v>
      </c>
      <c r="D15" s="149">
        <v>791</v>
      </c>
      <c r="E15" s="149">
        <v>2008</v>
      </c>
      <c r="F15" s="150" t="s">
        <v>250</v>
      </c>
    </row>
    <row r="16" spans="1:8" ht="16.5" thickBot="1" x14ac:dyDescent="0.3">
      <c r="B16" s="147" t="s">
        <v>251</v>
      </c>
      <c r="C16" s="149">
        <v>5986</v>
      </c>
      <c r="D16" s="149">
        <v>4386</v>
      </c>
      <c r="E16" s="149">
        <v>10372</v>
      </c>
      <c r="F16" s="147" t="s">
        <v>252</v>
      </c>
    </row>
    <row r="17" spans="2:2" x14ac:dyDescent="0.25">
      <c r="B17" s="1" t="s">
        <v>253</v>
      </c>
    </row>
  </sheetData>
  <mergeCells count="6">
    <mergeCell ref="A1:F1"/>
    <mergeCell ref="A2:F2"/>
    <mergeCell ref="B3:B5"/>
    <mergeCell ref="F3:F5"/>
    <mergeCell ref="C3:E3"/>
    <mergeCell ref="C4:E4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28"/>
  <sheetViews>
    <sheetView rightToLeft="1" view="pageBreakPreview" zoomScaleNormal="100" zoomScaleSheetLayoutView="100" workbookViewId="0">
      <selection activeCell="H5" sqref="H5"/>
    </sheetView>
  </sheetViews>
  <sheetFormatPr defaultRowHeight="15" x14ac:dyDescent="0.25"/>
  <cols>
    <col min="1" max="1" width="17" customWidth="1"/>
    <col min="5" max="5" width="23.42578125" customWidth="1"/>
    <col min="6" max="6" width="11.140625" customWidth="1"/>
    <col min="7" max="7" width="10.7109375" customWidth="1"/>
  </cols>
  <sheetData>
    <row r="1" spans="1:7" ht="21" customHeight="1" x14ac:dyDescent="0.25">
      <c r="A1" s="211" t="s">
        <v>268</v>
      </c>
      <c r="B1" s="211"/>
      <c r="C1" s="211"/>
      <c r="D1" s="211"/>
      <c r="E1" s="211"/>
      <c r="F1" s="211"/>
    </row>
    <row r="2" spans="1:7" ht="48" customHeight="1" x14ac:dyDescent="0.25">
      <c r="A2" s="185" t="s">
        <v>269</v>
      </c>
      <c r="B2" s="185"/>
      <c r="C2" s="185"/>
      <c r="D2" s="185"/>
      <c r="E2" s="185"/>
      <c r="F2" s="185"/>
      <c r="G2" s="105"/>
    </row>
    <row r="3" spans="1:7" s="106" customFormat="1" ht="30" x14ac:dyDescent="0.25">
      <c r="A3" s="61" t="s">
        <v>31</v>
      </c>
      <c r="B3" s="61" t="s">
        <v>202</v>
      </c>
      <c r="C3" s="61" t="s">
        <v>203</v>
      </c>
      <c r="D3" s="61" t="s">
        <v>204</v>
      </c>
      <c r="E3" s="61" t="s">
        <v>205</v>
      </c>
    </row>
    <row r="4" spans="1:7" ht="15.75" x14ac:dyDescent="0.25">
      <c r="A4" s="107" t="s">
        <v>206</v>
      </c>
      <c r="B4" s="146">
        <f>C4+D4</f>
        <v>4062</v>
      </c>
      <c r="C4" s="92">
        <v>3291</v>
      </c>
      <c r="D4" s="92">
        <v>771</v>
      </c>
      <c r="E4" s="107" t="s">
        <v>39</v>
      </c>
    </row>
    <row r="5" spans="1:7" x14ac:dyDescent="0.25">
      <c r="A5" s="108" t="s">
        <v>8</v>
      </c>
      <c r="B5" s="9">
        <f t="shared" ref="B5:B19" si="0">C5+D5</f>
        <v>1502</v>
      </c>
      <c r="C5" s="9">
        <v>1307</v>
      </c>
      <c r="D5" s="9">
        <v>195</v>
      </c>
      <c r="E5" s="108" t="s">
        <v>9</v>
      </c>
    </row>
    <row r="6" spans="1:7" x14ac:dyDescent="0.25">
      <c r="A6" s="109" t="s">
        <v>10</v>
      </c>
      <c r="B6" s="9">
        <f t="shared" si="0"/>
        <v>443</v>
      </c>
      <c r="C6" s="9">
        <v>353</v>
      </c>
      <c r="D6" s="9">
        <v>90</v>
      </c>
      <c r="E6" s="109" t="s">
        <v>11</v>
      </c>
    </row>
    <row r="7" spans="1:7" x14ac:dyDescent="0.25">
      <c r="A7" s="109" t="s">
        <v>12</v>
      </c>
      <c r="B7" s="9">
        <f t="shared" si="0"/>
        <v>2117</v>
      </c>
      <c r="C7" s="9">
        <v>1631</v>
      </c>
      <c r="D7" s="9">
        <v>486</v>
      </c>
      <c r="E7" s="109" t="s">
        <v>207</v>
      </c>
    </row>
    <row r="8" spans="1:7" ht="15.75" x14ac:dyDescent="0.25">
      <c r="A8" s="107" t="s">
        <v>40</v>
      </c>
      <c r="B8" s="146">
        <f t="shared" si="0"/>
        <v>48</v>
      </c>
      <c r="C8" s="92">
        <v>47</v>
      </c>
      <c r="D8" s="92">
        <v>1</v>
      </c>
      <c r="E8" s="107" t="s">
        <v>17</v>
      </c>
    </row>
    <row r="9" spans="1:7" x14ac:dyDescent="0.25">
      <c r="A9" s="108" t="s">
        <v>8</v>
      </c>
      <c r="B9" s="9">
        <f t="shared" si="0"/>
        <v>43</v>
      </c>
      <c r="C9" s="9">
        <v>42</v>
      </c>
      <c r="D9" s="9">
        <v>1</v>
      </c>
      <c r="E9" s="108" t="s">
        <v>9</v>
      </c>
    </row>
    <row r="10" spans="1:7" x14ac:dyDescent="0.25">
      <c r="A10" s="109" t="s">
        <v>10</v>
      </c>
      <c r="B10" s="9">
        <f t="shared" si="0"/>
        <v>3</v>
      </c>
      <c r="C10" s="9">
        <v>3</v>
      </c>
      <c r="D10" s="52">
        <v>0</v>
      </c>
      <c r="E10" s="109" t="s">
        <v>11</v>
      </c>
    </row>
    <row r="11" spans="1:7" x14ac:dyDescent="0.25">
      <c r="A11" s="109" t="s">
        <v>12</v>
      </c>
      <c r="B11" s="9">
        <f t="shared" si="0"/>
        <v>2</v>
      </c>
      <c r="C11" s="9">
        <v>2</v>
      </c>
      <c r="D11" s="52">
        <v>0</v>
      </c>
      <c r="E11" s="109" t="s">
        <v>207</v>
      </c>
    </row>
    <row r="12" spans="1:7" ht="15.75" x14ac:dyDescent="0.25">
      <c r="A12" s="107" t="s">
        <v>208</v>
      </c>
      <c r="B12" s="146">
        <f t="shared" si="0"/>
        <v>161</v>
      </c>
      <c r="C12" s="92">
        <v>108</v>
      </c>
      <c r="D12" s="92">
        <v>53</v>
      </c>
      <c r="E12" s="107" t="s">
        <v>19</v>
      </c>
    </row>
    <row r="13" spans="1:7" x14ac:dyDescent="0.25">
      <c r="A13" s="108" t="s">
        <v>8</v>
      </c>
      <c r="B13" s="9">
        <f t="shared" si="0"/>
        <v>77</v>
      </c>
      <c r="C13" s="9">
        <v>51</v>
      </c>
      <c r="D13" s="9">
        <v>26</v>
      </c>
      <c r="E13" s="108" t="s">
        <v>9</v>
      </c>
    </row>
    <row r="14" spans="1:7" x14ac:dyDescent="0.25">
      <c r="A14" s="109" t="s">
        <v>10</v>
      </c>
      <c r="B14" s="9">
        <f t="shared" si="0"/>
        <v>66</v>
      </c>
      <c r="C14" s="9">
        <v>47</v>
      </c>
      <c r="D14" s="9">
        <v>19</v>
      </c>
      <c r="E14" s="109" t="s">
        <v>11</v>
      </c>
    </row>
    <row r="15" spans="1:7" x14ac:dyDescent="0.25">
      <c r="A15" s="109" t="s">
        <v>12</v>
      </c>
      <c r="B15" s="9">
        <f t="shared" si="0"/>
        <v>18</v>
      </c>
      <c r="C15" s="9">
        <v>10</v>
      </c>
      <c r="D15" s="9">
        <v>8</v>
      </c>
      <c r="E15" s="109" t="s">
        <v>207</v>
      </c>
    </row>
    <row r="16" spans="1:7" ht="15.75" x14ac:dyDescent="0.25">
      <c r="A16" s="107" t="s">
        <v>209</v>
      </c>
      <c r="B16" s="146">
        <f t="shared" si="0"/>
        <v>3234</v>
      </c>
      <c r="C16" s="92">
        <v>1577</v>
      </c>
      <c r="D16" s="92">
        <v>1657</v>
      </c>
      <c r="E16" s="107" t="s">
        <v>210</v>
      </c>
    </row>
    <row r="17" spans="1:5" x14ac:dyDescent="0.25">
      <c r="A17" s="108" t="s">
        <v>8</v>
      </c>
      <c r="B17" s="9">
        <f t="shared" si="0"/>
        <v>49</v>
      </c>
      <c r="C17" s="9">
        <v>39</v>
      </c>
      <c r="D17" s="9">
        <v>10</v>
      </c>
      <c r="E17" s="108" t="s">
        <v>9</v>
      </c>
    </row>
    <row r="18" spans="1:5" x14ac:dyDescent="0.25">
      <c r="A18" s="109" t="s">
        <v>10</v>
      </c>
      <c r="B18" s="9">
        <f t="shared" si="0"/>
        <v>13</v>
      </c>
      <c r="C18" s="9">
        <v>8</v>
      </c>
      <c r="D18" s="9">
        <v>5</v>
      </c>
      <c r="E18" s="109" t="s">
        <v>11</v>
      </c>
    </row>
    <row r="19" spans="1:5" x14ac:dyDescent="0.25">
      <c r="A19" s="109" t="s">
        <v>12</v>
      </c>
      <c r="B19" s="9">
        <f t="shared" si="0"/>
        <v>3172</v>
      </c>
      <c r="C19" s="9">
        <v>1530</v>
      </c>
      <c r="D19" s="9">
        <v>1642</v>
      </c>
      <c r="E19" s="109" t="s">
        <v>207</v>
      </c>
    </row>
    <row r="20" spans="1:5" x14ac:dyDescent="0.25">
      <c r="A20" s="110" t="s">
        <v>8</v>
      </c>
      <c r="B20" s="110">
        <f>C20+D20</f>
        <v>1671</v>
      </c>
      <c r="C20" s="110">
        <f>C5+C9+C13+C17</f>
        <v>1439</v>
      </c>
      <c r="D20" s="110">
        <f t="shared" ref="D20" si="1">D5+D9+D13+D17</f>
        <v>232</v>
      </c>
      <c r="E20" s="110" t="s">
        <v>9</v>
      </c>
    </row>
    <row r="21" spans="1:5" x14ac:dyDescent="0.25">
      <c r="A21" s="111" t="s">
        <v>10</v>
      </c>
      <c r="B21" s="110">
        <f>C21+D21</f>
        <v>525</v>
      </c>
      <c r="C21" s="110">
        <f t="shared" ref="C21:D22" si="2">C6+C10+C14+C18</f>
        <v>411</v>
      </c>
      <c r="D21" s="110">
        <f t="shared" si="2"/>
        <v>114</v>
      </c>
      <c r="E21" s="111" t="s">
        <v>11</v>
      </c>
    </row>
    <row r="22" spans="1:5" x14ac:dyDescent="0.25">
      <c r="A22" s="111" t="s">
        <v>12</v>
      </c>
      <c r="B22" s="110">
        <f>C22+D22</f>
        <v>5309</v>
      </c>
      <c r="C22" s="110">
        <f t="shared" si="2"/>
        <v>3173</v>
      </c>
      <c r="D22" s="110">
        <f t="shared" si="2"/>
        <v>2136</v>
      </c>
      <c r="E22" s="111" t="s">
        <v>207</v>
      </c>
    </row>
    <row r="23" spans="1:5" x14ac:dyDescent="0.25">
      <c r="A23" s="111" t="s">
        <v>14</v>
      </c>
      <c r="B23" s="110">
        <f>B4+B8+B12+B16</f>
        <v>7505</v>
      </c>
      <c r="C23" s="110">
        <f t="shared" ref="C23:D23" si="3">C4+C8+C12+C16</f>
        <v>5023</v>
      </c>
      <c r="D23" s="110">
        <f t="shared" si="3"/>
        <v>2482</v>
      </c>
      <c r="E23" s="67" t="s">
        <v>15</v>
      </c>
    </row>
    <row r="24" spans="1:5" x14ac:dyDescent="0.25">
      <c r="A24" s="236" t="s">
        <v>211</v>
      </c>
      <c r="B24" s="236"/>
      <c r="C24" s="135">
        <f>C20/$B$20</f>
        <v>0.86116098144823461</v>
      </c>
      <c r="D24" s="135">
        <f>D20/$B$20</f>
        <v>0.13883901855176542</v>
      </c>
      <c r="E24" s="133" t="s">
        <v>214</v>
      </c>
    </row>
    <row r="25" spans="1:5" x14ac:dyDescent="0.25">
      <c r="A25" s="236" t="s">
        <v>212</v>
      </c>
      <c r="B25" s="236"/>
      <c r="C25" s="135">
        <f>C21/$B$21</f>
        <v>0.78285714285714281</v>
      </c>
      <c r="D25" s="135">
        <f>D21/$B$21</f>
        <v>0.21714285714285714</v>
      </c>
      <c r="E25" s="133" t="s">
        <v>215</v>
      </c>
    </row>
    <row r="26" spans="1:5" x14ac:dyDescent="0.25">
      <c r="A26" s="236" t="s">
        <v>217</v>
      </c>
      <c r="B26" s="236"/>
      <c r="C26" s="135">
        <f>C22/$B$22</f>
        <v>0.59766434356752685</v>
      </c>
      <c r="D26" s="135">
        <f>D22/$B$22</f>
        <v>0.40233565643247315</v>
      </c>
      <c r="E26" s="133" t="s">
        <v>218</v>
      </c>
    </row>
    <row r="27" spans="1:5" x14ac:dyDescent="0.25">
      <c r="A27" s="236" t="s">
        <v>213</v>
      </c>
      <c r="B27" s="236"/>
      <c r="C27" s="134">
        <f>C23/B23</f>
        <v>0.6692871419053964</v>
      </c>
      <c r="D27" s="113">
        <f>D23/B23</f>
        <v>0.3307128580946036</v>
      </c>
      <c r="E27" s="112" t="s">
        <v>216</v>
      </c>
    </row>
    <row r="28" spans="1:5" x14ac:dyDescent="0.25">
      <c r="A28" t="s">
        <v>41</v>
      </c>
      <c r="E28" t="s">
        <v>201</v>
      </c>
    </row>
  </sheetData>
  <mergeCells count="6">
    <mergeCell ref="A1:F1"/>
    <mergeCell ref="A2:F2"/>
    <mergeCell ref="A27:B27"/>
    <mergeCell ref="A24:B24"/>
    <mergeCell ref="A25:B25"/>
    <mergeCell ref="A26:B26"/>
  </mergeCells>
  <pageMargins left="0.70866141732283472" right="0.70866141732283472" top="0.35" bottom="0.35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8"/>
  <sheetViews>
    <sheetView rightToLeft="1" tabSelected="1" view="pageBreakPreview" topLeftCell="B1" zoomScaleNormal="90" zoomScaleSheetLayoutView="100" workbookViewId="0">
      <selection activeCell="J5" sqref="J5"/>
    </sheetView>
  </sheetViews>
  <sheetFormatPr defaultColWidth="9.140625" defaultRowHeight="15" x14ac:dyDescent="0.25"/>
  <cols>
    <col min="1" max="1" width="25.42578125" style="1" bestFit="1" customWidth="1"/>
    <col min="2" max="2" width="15.7109375" style="1" bestFit="1" customWidth="1"/>
    <col min="3" max="3" width="14.42578125" style="1" bestFit="1" customWidth="1"/>
    <col min="4" max="4" width="13.42578125" style="1" customWidth="1"/>
    <col min="5" max="5" width="17.42578125" style="1" bestFit="1" customWidth="1"/>
    <col min="6" max="6" width="20.5703125" style="1" bestFit="1" customWidth="1"/>
    <col min="7" max="7" width="9.140625" style="1" customWidth="1"/>
    <col min="8" max="8" width="21" style="1" customWidth="1"/>
    <col min="9" max="9" width="11.28515625" style="1" customWidth="1"/>
    <col min="10" max="16384" width="9.140625" style="1"/>
  </cols>
  <sheetData>
    <row r="1" spans="1:19" x14ac:dyDescent="0.25">
      <c r="A1" s="165" t="s">
        <v>255</v>
      </c>
      <c r="B1" s="165"/>
      <c r="C1" s="165"/>
      <c r="D1" s="165"/>
      <c r="E1" s="165"/>
      <c r="F1" s="165"/>
    </row>
    <row r="2" spans="1:19" s="2" customFormat="1" ht="27" customHeight="1" x14ac:dyDescent="0.25">
      <c r="A2" s="166" t="s">
        <v>254</v>
      </c>
      <c r="B2" s="166"/>
      <c r="C2" s="166"/>
      <c r="D2" s="166"/>
      <c r="E2" s="166"/>
      <c r="F2" s="166"/>
    </row>
    <row r="3" spans="1:19" s="4" customFormat="1" ht="59.2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6.5" customHeight="1" x14ac:dyDescent="0.25">
      <c r="A4" s="5" t="s">
        <v>6</v>
      </c>
      <c r="B4" s="6"/>
      <c r="C4" s="6"/>
      <c r="D4" s="6"/>
      <c r="E4" s="6"/>
      <c r="F4" s="7" t="s">
        <v>7</v>
      </c>
    </row>
    <row r="5" spans="1:19" x14ac:dyDescent="0.25">
      <c r="A5" s="8" t="s">
        <v>8</v>
      </c>
      <c r="B5" s="9">
        <v>1502</v>
      </c>
      <c r="C5" s="9">
        <v>20928</v>
      </c>
      <c r="D5" s="9">
        <v>565711</v>
      </c>
      <c r="E5" s="9">
        <v>35771</v>
      </c>
      <c r="F5" s="10" t="s">
        <v>9</v>
      </c>
    </row>
    <row r="6" spans="1:19" x14ac:dyDescent="0.25">
      <c r="A6" s="8" t="s">
        <v>10</v>
      </c>
      <c r="B6" s="9">
        <v>443</v>
      </c>
      <c r="C6" s="9">
        <v>7722</v>
      </c>
      <c r="D6" s="9">
        <v>220673</v>
      </c>
      <c r="E6" s="9">
        <v>12508</v>
      </c>
      <c r="F6" s="10" t="s">
        <v>11</v>
      </c>
    </row>
    <row r="7" spans="1:19" ht="16.5" customHeight="1" x14ac:dyDescent="0.25">
      <c r="A7" s="8" t="s">
        <v>12</v>
      </c>
      <c r="B7" s="9">
        <v>2117</v>
      </c>
      <c r="C7" s="9">
        <v>31814</v>
      </c>
      <c r="D7" s="6">
        <v>798300</v>
      </c>
      <c r="E7" s="6">
        <v>47949</v>
      </c>
      <c r="F7" s="10" t="s">
        <v>13</v>
      </c>
    </row>
    <row r="8" spans="1:19" x14ac:dyDescent="0.25">
      <c r="A8" s="5" t="s">
        <v>14</v>
      </c>
      <c r="B8" s="5">
        <f>B5+B6+B7</f>
        <v>4062</v>
      </c>
      <c r="C8" s="5">
        <f>C5+C6+C7</f>
        <v>60464</v>
      </c>
      <c r="D8" s="5">
        <f>D5+D6+D7</f>
        <v>1584684</v>
      </c>
      <c r="E8" s="5">
        <f>E5+E6+E7</f>
        <v>96228</v>
      </c>
      <c r="F8" s="10" t="s">
        <v>15</v>
      </c>
    </row>
    <row r="9" spans="1:19" x14ac:dyDescent="0.25">
      <c r="A9" s="5" t="s">
        <v>16</v>
      </c>
      <c r="B9" s="6"/>
      <c r="C9" s="6"/>
      <c r="D9" s="6"/>
      <c r="E9" s="6"/>
      <c r="F9" s="7" t="s">
        <v>17</v>
      </c>
    </row>
    <row r="10" spans="1:19" x14ac:dyDescent="0.25">
      <c r="A10" s="8" t="s">
        <v>8</v>
      </c>
      <c r="B10" s="9">
        <v>43</v>
      </c>
      <c r="C10" s="11">
        <v>650</v>
      </c>
      <c r="D10" s="9">
        <v>16567</v>
      </c>
      <c r="E10" s="9">
        <v>1658</v>
      </c>
      <c r="F10" s="10" t="s">
        <v>9</v>
      </c>
    </row>
    <row r="11" spans="1:19" x14ac:dyDescent="0.25">
      <c r="A11" s="8" t="s">
        <v>10</v>
      </c>
      <c r="B11" s="9">
        <v>3</v>
      </c>
      <c r="C11" s="11">
        <v>70</v>
      </c>
      <c r="D11" s="9">
        <v>2533</v>
      </c>
      <c r="E11" s="9">
        <v>257</v>
      </c>
      <c r="F11" s="10" t="s">
        <v>11</v>
      </c>
    </row>
    <row r="12" spans="1:19" x14ac:dyDescent="0.25">
      <c r="A12" s="8" t="s">
        <v>12</v>
      </c>
      <c r="B12" s="9">
        <v>2</v>
      </c>
      <c r="C12" s="11">
        <v>38</v>
      </c>
      <c r="D12" s="6">
        <v>1075</v>
      </c>
      <c r="E12" s="6">
        <v>115</v>
      </c>
      <c r="F12" s="10" t="s">
        <v>13</v>
      </c>
    </row>
    <row r="13" spans="1:19" x14ac:dyDescent="0.25">
      <c r="A13" s="5" t="s">
        <v>14</v>
      </c>
      <c r="B13" s="5">
        <f>SUM(B10:B12)</f>
        <v>48</v>
      </c>
      <c r="C13" s="5">
        <f t="shared" ref="C13:E13" si="0">SUM(C10:C12)</f>
        <v>758</v>
      </c>
      <c r="D13" s="5">
        <f t="shared" si="0"/>
        <v>20175</v>
      </c>
      <c r="E13" s="5">
        <f t="shared" si="0"/>
        <v>2030</v>
      </c>
      <c r="F13" s="7" t="s">
        <v>15</v>
      </c>
    </row>
    <row r="14" spans="1:19" x14ac:dyDescent="0.25">
      <c r="A14" s="5" t="s">
        <v>18</v>
      </c>
      <c r="B14" s="6"/>
      <c r="C14" s="6"/>
      <c r="D14" s="6"/>
      <c r="E14" s="6"/>
      <c r="F14" s="7" t="s">
        <v>19</v>
      </c>
    </row>
    <row r="15" spans="1:19" x14ac:dyDescent="0.25">
      <c r="A15" s="8" t="s">
        <v>8</v>
      </c>
      <c r="B15" s="6">
        <v>77</v>
      </c>
      <c r="C15" s="11">
        <v>1438</v>
      </c>
      <c r="D15" s="9">
        <v>55636</v>
      </c>
      <c r="E15" s="9">
        <v>2059</v>
      </c>
      <c r="F15" s="10" t="s">
        <v>9</v>
      </c>
    </row>
    <row r="16" spans="1:19" x14ac:dyDescent="0.25">
      <c r="A16" s="8" t="s">
        <v>10</v>
      </c>
      <c r="B16" s="6">
        <v>66</v>
      </c>
      <c r="C16" s="11">
        <v>1201</v>
      </c>
      <c r="D16" s="9">
        <v>48392</v>
      </c>
      <c r="E16" s="9">
        <v>1794</v>
      </c>
      <c r="F16" s="10" t="s">
        <v>11</v>
      </c>
    </row>
    <row r="17" spans="1:6" x14ac:dyDescent="0.25">
      <c r="A17" s="8" t="s">
        <v>12</v>
      </c>
      <c r="B17" s="6">
        <v>18</v>
      </c>
      <c r="C17" s="11">
        <v>294</v>
      </c>
      <c r="D17" s="6">
        <v>10312</v>
      </c>
      <c r="E17" s="6">
        <v>416</v>
      </c>
      <c r="F17" s="10" t="s">
        <v>13</v>
      </c>
    </row>
    <row r="18" spans="1:6" x14ac:dyDescent="0.25">
      <c r="A18" s="5" t="s">
        <v>14</v>
      </c>
      <c r="B18" s="5">
        <f>SUM(B15:B17)</f>
        <v>161</v>
      </c>
      <c r="C18" s="5">
        <f t="shared" ref="C18:E18" si="1">SUM(C15:C17)</f>
        <v>2933</v>
      </c>
      <c r="D18" s="5">
        <f t="shared" si="1"/>
        <v>114340</v>
      </c>
      <c r="E18" s="5">
        <f t="shared" si="1"/>
        <v>4269</v>
      </c>
      <c r="F18" s="7" t="s">
        <v>15</v>
      </c>
    </row>
    <row r="19" spans="1:6" x14ac:dyDescent="0.25">
      <c r="A19" s="5" t="s">
        <v>20</v>
      </c>
      <c r="B19" s="6"/>
      <c r="C19" s="6"/>
      <c r="D19" s="6"/>
      <c r="E19" s="6"/>
      <c r="F19" s="7" t="s">
        <v>21</v>
      </c>
    </row>
    <row r="20" spans="1:6" x14ac:dyDescent="0.25">
      <c r="A20" s="8" t="s">
        <v>8</v>
      </c>
      <c r="B20" s="6">
        <v>49</v>
      </c>
      <c r="C20" s="11">
        <v>1061</v>
      </c>
      <c r="D20" s="9">
        <v>23230</v>
      </c>
      <c r="E20" s="9">
        <v>1744</v>
      </c>
      <c r="F20" s="10" t="s">
        <v>9</v>
      </c>
    </row>
    <row r="21" spans="1:6" x14ac:dyDescent="0.25">
      <c r="A21" s="8" t="s">
        <v>10</v>
      </c>
      <c r="B21" s="6">
        <v>13</v>
      </c>
      <c r="C21" s="11">
        <v>298</v>
      </c>
      <c r="D21" s="9">
        <v>6445</v>
      </c>
      <c r="E21" s="9">
        <v>539</v>
      </c>
      <c r="F21" s="10" t="s">
        <v>11</v>
      </c>
    </row>
    <row r="22" spans="1:6" x14ac:dyDescent="0.25">
      <c r="A22" s="8" t="s">
        <v>12</v>
      </c>
      <c r="B22" s="6">
        <v>3172</v>
      </c>
      <c r="C22" s="11">
        <v>27709</v>
      </c>
      <c r="D22" s="6">
        <v>525466</v>
      </c>
      <c r="E22" s="6">
        <v>40583</v>
      </c>
      <c r="F22" s="10" t="s">
        <v>13</v>
      </c>
    </row>
    <row r="23" spans="1:6" x14ac:dyDescent="0.25">
      <c r="A23" s="5" t="s">
        <v>14</v>
      </c>
      <c r="B23" s="5">
        <f>SUM(B20:B22)</f>
        <v>3234</v>
      </c>
      <c r="C23" s="5">
        <f t="shared" ref="C23:E23" si="2">SUM(C20:C22)</f>
        <v>29068</v>
      </c>
      <c r="D23" s="5">
        <f t="shared" si="2"/>
        <v>555141</v>
      </c>
      <c r="E23" s="5">
        <f t="shared" si="2"/>
        <v>42866</v>
      </c>
      <c r="F23" s="7" t="s">
        <v>15</v>
      </c>
    </row>
    <row r="24" spans="1:6" x14ac:dyDescent="0.25">
      <c r="A24" s="13" t="s">
        <v>14</v>
      </c>
      <c r="B24" s="6"/>
      <c r="C24" s="6"/>
      <c r="D24" s="6"/>
      <c r="E24" s="6"/>
      <c r="F24" s="10" t="s">
        <v>15</v>
      </c>
    </row>
    <row r="25" spans="1:6" x14ac:dyDescent="0.25">
      <c r="A25" s="5" t="s">
        <v>8</v>
      </c>
      <c r="B25" s="5">
        <f>B5+B10+B15+B20</f>
        <v>1671</v>
      </c>
      <c r="C25" s="19">
        <f>C5+C10+C15+C20</f>
        <v>24077</v>
      </c>
      <c r="D25" s="5">
        <f>D5+D10+D15+D20</f>
        <v>661144</v>
      </c>
      <c r="E25" s="5">
        <f t="shared" ref="E25" si="3">E5+E10+E15+E20</f>
        <v>41232</v>
      </c>
      <c r="F25" s="10" t="s">
        <v>9</v>
      </c>
    </row>
    <row r="26" spans="1:6" x14ac:dyDescent="0.25">
      <c r="A26" s="5" t="s">
        <v>10</v>
      </c>
      <c r="B26" s="5">
        <f t="shared" ref="B26:E26" si="4">B6+B11+B16+B21</f>
        <v>525</v>
      </c>
      <c r="C26" s="19">
        <f>C6+C11+C16+C21</f>
        <v>9291</v>
      </c>
      <c r="D26" s="5">
        <f t="shared" si="4"/>
        <v>278043</v>
      </c>
      <c r="E26" s="5">
        <f t="shared" si="4"/>
        <v>15098</v>
      </c>
      <c r="F26" s="10" t="s">
        <v>11</v>
      </c>
    </row>
    <row r="27" spans="1:6" x14ac:dyDescent="0.25">
      <c r="A27" s="14" t="s">
        <v>12</v>
      </c>
      <c r="B27" s="5">
        <f t="shared" ref="B27:E27" si="5">B7+B12+B17+B22</f>
        <v>5309</v>
      </c>
      <c r="C27" s="19">
        <f>C7+C12+C17+C22</f>
        <v>59855</v>
      </c>
      <c r="D27" s="5">
        <f t="shared" si="5"/>
        <v>1335153</v>
      </c>
      <c r="E27" s="5">
        <f t="shared" si="5"/>
        <v>89063</v>
      </c>
      <c r="F27" s="10" t="s">
        <v>13</v>
      </c>
    </row>
    <row r="28" spans="1:6" x14ac:dyDescent="0.25">
      <c r="A28" s="13" t="s">
        <v>14</v>
      </c>
      <c r="B28" s="5">
        <f>B8+B13+B18+B23</f>
        <v>7505</v>
      </c>
      <c r="C28" s="5">
        <f>C8+C13+C18+C23</f>
        <v>93223</v>
      </c>
      <c r="D28" s="5">
        <f t="shared" ref="D28:E28" si="6">D8+D13+D18+D23</f>
        <v>2274340</v>
      </c>
      <c r="E28" s="5">
        <f t="shared" si="6"/>
        <v>145393</v>
      </c>
      <c r="F28" s="7" t="s">
        <v>15</v>
      </c>
    </row>
  </sheetData>
  <mergeCells count="2">
    <mergeCell ref="A1:F1"/>
    <mergeCell ref="A2:F2"/>
  </mergeCells>
  <pageMargins left="0.7" right="0.7" top="0.75" bottom="0.75" header="0.3" footer="0.3"/>
  <pageSetup paperSize="9" scale="82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9"/>
  <sheetViews>
    <sheetView rightToLeft="1" view="pageBreakPreview" zoomScaleNormal="70" zoomScaleSheetLayoutView="100" workbookViewId="0">
      <selection activeCell="I4" sqref="I4"/>
    </sheetView>
  </sheetViews>
  <sheetFormatPr defaultColWidth="9.140625" defaultRowHeight="15" x14ac:dyDescent="0.25"/>
  <cols>
    <col min="1" max="1" width="16.140625" style="1" bestFit="1" customWidth="1"/>
    <col min="2" max="3" width="9.140625" style="1"/>
    <col min="4" max="4" width="12.42578125" style="1" customWidth="1"/>
    <col min="5" max="5" width="14.42578125" style="1" customWidth="1"/>
    <col min="6" max="6" width="12" style="1" customWidth="1"/>
    <col min="7" max="7" width="16.85546875" style="1" customWidth="1"/>
    <col min="8" max="8" width="22.7109375" style="21" customWidth="1"/>
    <col min="9" max="9" width="9.140625" style="1"/>
    <col min="10" max="10" width="17.140625" style="1" customWidth="1"/>
    <col min="11" max="12" width="9.140625" style="1"/>
    <col min="13" max="13" width="17" style="1" customWidth="1"/>
    <col min="14" max="14" width="9.140625" style="1"/>
    <col min="15" max="15" width="17.85546875" style="1" customWidth="1"/>
    <col min="16" max="16384" width="9.140625" style="1"/>
  </cols>
  <sheetData>
    <row r="1" spans="1:14" s="15" customFormat="1" ht="24.75" customHeight="1" x14ac:dyDescent="0.25">
      <c r="A1" s="169" t="s">
        <v>256</v>
      </c>
      <c r="B1" s="169"/>
      <c r="C1" s="169"/>
      <c r="D1" s="169"/>
      <c r="E1" s="169"/>
      <c r="F1" s="169"/>
      <c r="G1" s="169"/>
      <c r="H1" s="169"/>
    </row>
    <row r="2" spans="1:14" s="15" customFormat="1" ht="28.5" customHeight="1" x14ac:dyDescent="0.25">
      <c r="A2" s="170" t="s">
        <v>257</v>
      </c>
      <c r="B2" s="170"/>
      <c r="C2" s="170"/>
      <c r="D2" s="170"/>
      <c r="E2" s="170"/>
      <c r="F2" s="170"/>
      <c r="G2" s="170"/>
      <c r="H2" s="170"/>
    </row>
    <row r="3" spans="1:14" ht="31.5" customHeight="1" x14ac:dyDescent="0.25">
      <c r="A3" s="171" t="s">
        <v>0</v>
      </c>
      <c r="B3" s="171" t="s">
        <v>22</v>
      </c>
      <c r="C3" s="173" t="s">
        <v>23</v>
      </c>
      <c r="D3" s="173"/>
      <c r="E3" s="173"/>
      <c r="F3" s="173"/>
      <c r="G3" s="173"/>
      <c r="H3" s="174" t="s">
        <v>5</v>
      </c>
    </row>
    <row r="4" spans="1:14" ht="47.25" x14ac:dyDescent="0.25">
      <c r="A4" s="172"/>
      <c r="B4" s="172"/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174"/>
    </row>
    <row r="5" spans="1:14" ht="23.25" customHeight="1" x14ac:dyDescent="0.25">
      <c r="A5" s="3" t="s">
        <v>6</v>
      </c>
      <c r="B5" s="175"/>
      <c r="C5" s="176"/>
      <c r="D5" s="176"/>
      <c r="E5" s="176"/>
      <c r="F5" s="176"/>
      <c r="G5" s="177"/>
      <c r="H5" s="3" t="s">
        <v>7</v>
      </c>
    </row>
    <row r="6" spans="1:14" x14ac:dyDescent="0.25">
      <c r="A6" s="6" t="s">
        <v>8</v>
      </c>
      <c r="B6" s="16">
        <v>1502</v>
      </c>
      <c r="C6" s="11">
        <v>0</v>
      </c>
      <c r="D6" s="6">
        <v>888</v>
      </c>
      <c r="E6" s="6">
        <v>549</v>
      </c>
      <c r="F6" s="6">
        <v>34</v>
      </c>
      <c r="G6" s="6">
        <v>31</v>
      </c>
      <c r="H6" s="17" t="s">
        <v>9</v>
      </c>
      <c r="I6" s="18"/>
      <c r="K6" s="18"/>
      <c r="L6" s="18"/>
      <c r="N6"/>
    </row>
    <row r="7" spans="1:14" ht="18.75" customHeight="1" x14ac:dyDescent="0.25">
      <c r="A7" s="6" t="s">
        <v>10</v>
      </c>
      <c r="B7" s="16">
        <v>443</v>
      </c>
      <c r="C7" s="11">
        <v>0</v>
      </c>
      <c r="D7" s="6">
        <v>199</v>
      </c>
      <c r="E7" s="6">
        <v>169</v>
      </c>
      <c r="F7" s="6">
        <v>8</v>
      </c>
      <c r="G7" s="6">
        <v>67</v>
      </c>
      <c r="H7" s="17" t="s">
        <v>11</v>
      </c>
      <c r="K7" s="18"/>
      <c r="L7" s="18"/>
      <c r="N7"/>
    </row>
    <row r="8" spans="1:14" ht="16.5" customHeight="1" x14ac:dyDescent="0.25">
      <c r="A8" s="6" t="s">
        <v>12</v>
      </c>
      <c r="B8" s="16">
        <v>2117</v>
      </c>
      <c r="C8" s="11">
        <v>33</v>
      </c>
      <c r="D8" s="6">
        <v>1539</v>
      </c>
      <c r="E8" s="6">
        <v>468</v>
      </c>
      <c r="F8" s="6">
        <v>7</v>
      </c>
      <c r="G8" s="6">
        <v>70</v>
      </c>
      <c r="H8" s="17" t="s">
        <v>13</v>
      </c>
      <c r="K8" s="18"/>
      <c r="L8" s="18"/>
      <c r="N8"/>
    </row>
    <row r="9" spans="1:14" x14ac:dyDescent="0.25">
      <c r="A9" s="5" t="s">
        <v>14</v>
      </c>
      <c r="B9" s="19">
        <f>B6+B7+B8</f>
        <v>4062</v>
      </c>
      <c r="C9" s="19">
        <f>SUM(C6:C8)</f>
        <v>33</v>
      </c>
      <c r="D9" s="19">
        <f t="shared" ref="D9:G9" si="0">SUM(D6:D8)</f>
        <v>2626</v>
      </c>
      <c r="E9" s="19">
        <f t="shared" si="0"/>
        <v>1186</v>
      </c>
      <c r="F9" s="19">
        <f t="shared" si="0"/>
        <v>49</v>
      </c>
      <c r="G9" s="19">
        <f t="shared" si="0"/>
        <v>168</v>
      </c>
      <c r="H9" s="17" t="s">
        <v>15</v>
      </c>
      <c r="K9" s="18"/>
      <c r="L9" s="18"/>
      <c r="M9" s="18"/>
    </row>
    <row r="10" spans="1:14" ht="24" customHeight="1" x14ac:dyDescent="0.25">
      <c r="A10" s="3" t="s">
        <v>16</v>
      </c>
      <c r="B10" s="175"/>
      <c r="C10" s="176"/>
      <c r="D10" s="176"/>
      <c r="E10" s="176"/>
      <c r="F10" s="176"/>
      <c r="G10" s="177"/>
      <c r="H10" s="3" t="s">
        <v>17</v>
      </c>
      <c r="K10" s="18"/>
      <c r="L10" s="18"/>
      <c r="M10" s="18"/>
    </row>
    <row r="11" spans="1:14" x14ac:dyDescent="0.25">
      <c r="A11" s="8" t="s">
        <v>8</v>
      </c>
      <c r="B11" s="16">
        <v>43</v>
      </c>
      <c r="C11" s="11">
        <v>0</v>
      </c>
      <c r="D11" s="6">
        <v>2</v>
      </c>
      <c r="E11" s="6">
        <v>37</v>
      </c>
      <c r="F11" s="6">
        <v>0</v>
      </c>
      <c r="G11" s="6">
        <v>4</v>
      </c>
      <c r="H11" s="17" t="s">
        <v>9</v>
      </c>
      <c r="K11" s="18"/>
      <c r="L11" s="18"/>
      <c r="M11" s="18"/>
    </row>
    <row r="12" spans="1:14" x14ac:dyDescent="0.25">
      <c r="A12" s="8" t="s">
        <v>10</v>
      </c>
      <c r="B12" s="16">
        <v>3</v>
      </c>
      <c r="C12" s="11">
        <v>0</v>
      </c>
      <c r="D12" s="6">
        <v>1</v>
      </c>
      <c r="E12" s="6">
        <v>2</v>
      </c>
      <c r="F12" s="6">
        <v>0</v>
      </c>
      <c r="G12" s="6">
        <v>0</v>
      </c>
      <c r="H12" s="17" t="s">
        <v>11</v>
      </c>
      <c r="K12" s="18"/>
      <c r="L12" s="18"/>
      <c r="M12" s="18"/>
    </row>
    <row r="13" spans="1:14" x14ac:dyDescent="0.25">
      <c r="A13" s="8" t="s">
        <v>12</v>
      </c>
      <c r="B13" s="16">
        <v>2</v>
      </c>
      <c r="C13" s="11">
        <v>0</v>
      </c>
      <c r="D13" s="6">
        <v>1</v>
      </c>
      <c r="E13" s="6">
        <v>1</v>
      </c>
      <c r="F13" s="6">
        <v>0</v>
      </c>
      <c r="G13" s="6">
        <v>0</v>
      </c>
      <c r="H13" s="17" t="s">
        <v>13</v>
      </c>
      <c r="K13" s="18"/>
      <c r="L13" s="18"/>
      <c r="M13" s="18"/>
    </row>
    <row r="14" spans="1:14" x14ac:dyDescent="0.25">
      <c r="A14" s="5" t="s">
        <v>14</v>
      </c>
      <c r="B14" s="5">
        <f t="shared" ref="B14" si="1">B11+B12+B13</f>
        <v>48</v>
      </c>
      <c r="C14" s="19">
        <f>SUM(C11:C13)</f>
        <v>0</v>
      </c>
      <c r="D14" s="19">
        <f t="shared" ref="D14:G14" si="2">SUM(D11:D13)</f>
        <v>4</v>
      </c>
      <c r="E14" s="19">
        <f t="shared" si="2"/>
        <v>40</v>
      </c>
      <c r="F14" s="19">
        <f t="shared" si="2"/>
        <v>0</v>
      </c>
      <c r="G14" s="19">
        <f t="shared" si="2"/>
        <v>4</v>
      </c>
      <c r="H14" s="20" t="s">
        <v>15</v>
      </c>
      <c r="K14" s="18"/>
      <c r="L14" s="18"/>
      <c r="M14" s="18"/>
    </row>
    <row r="15" spans="1:14" ht="15.75" x14ac:dyDescent="0.25">
      <c r="A15" s="3" t="s">
        <v>18</v>
      </c>
      <c r="B15" s="175"/>
      <c r="C15" s="176"/>
      <c r="D15" s="176"/>
      <c r="E15" s="176"/>
      <c r="F15" s="176"/>
      <c r="G15" s="177"/>
      <c r="H15" s="3" t="s">
        <v>19</v>
      </c>
      <c r="K15" s="18"/>
      <c r="L15" s="18"/>
    </row>
    <row r="16" spans="1:14" x14ac:dyDescent="0.25">
      <c r="A16" s="8" t="s">
        <v>8</v>
      </c>
      <c r="B16" s="16">
        <v>77</v>
      </c>
      <c r="C16" s="16">
        <v>0</v>
      </c>
      <c r="D16" s="16">
        <v>77</v>
      </c>
      <c r="E16" s="16">
        <v>0</v>
      </c>
      <c r="F16" s="16">
        <v>0</v>
      </c>
      <c r="G16" s="16">
        <v>0</v>
      </c>
      <c r="H16" s="17" t="s">
        <v>9</v>
      </c>
      <c r="K16" s="18"/>
      <c r="L16" s="18"/>
    </row>
    <row r="17" spans="1:14" x14ac:dyDescent="0.25">
      <c r="A17" s="8" t="s">
        <v>10</v>
      </c>
      <c r="B17" s="16">
        <v>66</v>
      </c>
      <c r="C17" s="16">
        <v>0</v>
      </c>
      <c r="D17" s="16">
        <v>66</v>
      </c>
      <c r="E17" s="16">
        <v>0</v>
      </c>
      <c r="F17" s="16">
        <v>0</v>
      </c>
      <c r="G17" s="16">
        <v>0</v>
      </c>
      <c r="H17" s="17" t="s">
        <v>11</v>
      </c>
      <c r="K17" s="18"/>
      <c r="L17" s="18"/>
    </row>
    <row r="18" spans="1:14" x14ac:dyDescent="0.25">
      <c r="A18" s="8" t="s">
        <v>12</v>
      </c>
      <c r="B18" s="16">
        <v>18</v>
      </c>
      <c r="C18" s="16">
        <v>0</v>
      </c>
      <c r="D18" s="16">
        <v>18</v>
      </c>
      <c r="E18" s="16">
        <v>0</v>
      </c>
      <c r="F18" s="16">
        <v>0</v>
      </c>
      <c r="G18" s="16">
        <v>0</v>
      </c>
      <c r="H18" s="17" t="s">
        <v>13</v>
      </c>
      <c r="K18" s="18"/>
      <c r="L18" s="18"/>
    </row>
    <row r="19" spans="1:14" x14ac:dyDescent="0.25">
      <c r="A19" s="5" t="s">
        <v>14</v>
      </c>
      <c r="B19" s="19">
        <f>B16+B17+B18</f>
        <v>161</v>
      </c>
      <c r="C19" s="19">
        <f>SUM(C16:C18)</f>
        <v>0</v>
      </c>
      <c r="D19" s="19">
        <f t="shared" ref="D19:G19" si="3">SUM(D16:D18)</f>
        <v>161</v>
      </c>
      <c r="E19" s="19">
        <f t="shared" si="3"/>
        <v>0</v>
      </c>
      <c r="F19" s="19">
        <f t="shared" si="3"/>
        <v>0</v>
      </c>
      <c r="G19" s="19">
        <f t="shared" si="3"/>
        <v>0</v>
      </c>
      <c r="H19" s="20" t="s">
        <v>15</v>
      </c>
      <c r="K19" s="18"/>
      <c r="L19" s="18"/>
    </row>
    <row r="20" spans="1:14" ht="15.75" x14ac:dyDescent="0.25">
      <c r="A20" s="3" t="s">
        <v>20</v>
      </c>
      <c r="B20" s="175"/>
      <c r="C20" s="176"/>
      <c r="D20" s="176"/>
      <c r="E20" s="176"/>
      <c r="F20" s="176"/>
      <c r="G20" s="177"/>
      <c r="H20" s="3" t="s">
        <v>21</v>
      </c>
      <c r="K20" s="18"/>
      <c r="L20" s="18"/>
    </row>
    <row r="21" spans="1:14" x14ac:dyDescent="0.25">
      <c r="A21" s="8" t="s">
        <v>8</v>
      </c>
      <c r="B21" s="16">
        <v>49</v>
      </c>
      <c r="C21" s="11">
        <v>2</v>
      </c>
      <c r="D21" s="6">
        <v>7</v>
      </c>
      <c r="E21" s="6">
        <v>36</v>
      </c>
      <c r="F21" s="6">
        <v>1</v>
      </c>
      <c r="G21" s="6">
        <v>3</v>
      </c>
      <c r="H21" s="17" t="s">
        <v>9</v>
      </c>
      <c r="K21" s="18"/>
      <c r="L21" s="18"/>
    </row>
    <row r="22" spans="1:14" x14ac:dyDescent="0.25">
      <c r="A22" s="8" t="s">
        <v>10</v>
      </c>
      <c r="B22" s="16">
        <v>13</v>
      </c>
      <c r="C22" s="11">
        <v>1</v>
      </c>
      <c r="D22" s="6">
        <v>2</v>
      </c>
      <c r="E22" s="6">
        <v>9</v>
      </c>
      <c r="F22" s="6">
        <v>0</v>
      </c>
      <c r="G22" s="6">
        <v>1</v>
      </c>
      <c r="H22" s="17" t="s">
        <v>11</v>
      </c>
      <c r="K22" s="18"/>
      <c r="L22" s="18"/>
      <c r="N22" s="18"/>
    </row>
    <row r="23" spans="1:14" x14ac:dyDescent="0.25">
      <c r="A23" s="8" t="s">
        <v>12</v>
      </c>
      <c r="B23" s="16">
        <v>3172</v>
      </c>
      <c r="C23" s="11">
        <v>1796</v>
      </c>
      <c r="D23" s="6">
        <v>1069</v>
      </c>
      <c r="E23" s="6">
        <v>299</v>
      </c>
      <c r="F23" s="6">
        <v>2</v>
      </c>
      <c r="G23" s="6">
        <v>6</v>
      </c>
      <c r="H23" s="17" t="s">
        <v>13</v>
      </c>
      <c r="J23" s="18"/>
      <c r="K23" s="18"/>
      <c r="L23" s="18"/>
      <c r="N23" s="18"/>
    </row>
    <row r="24" spans="1:14" x14ac:dyDescent="0.25">
      <c r="A24" s="5" t="s">
        <v>14</v>
      </c>
      <c r="B24" s="19">
        <f>B21+B22+B23</f>
        <v>3234</v>
      </c>
      <c r="C24" s="19">
        <f>SUM(C21:C23)</f>
        <v>1799</v>
      </c>
      <c r="D24" s="19">
        <f t="shared" ref="D24:G24" si="4">SUM(D21:D23)</f>
        <v>1078</v>
      </c>
      <c r="E24" s="19">
        <f t="shared" si="4"/>
        <v>344</v>
      </c>
      <c r="F24" s="19">
        <f t="shared" si="4"/>
        <v>3</v>
      </c>
      <c r="G24" s="19">
        <f t="shared" si="4"/>
        <v>10</v>
      </c>
      <c r="H24" s="20" t="s">
        <v>15</v>
      </c>
      <c r="K24" s="18"/>
      <c r="L24" s="18"/>
      <c r="N24" s="18"/>
    </row>
    <row r="25" spans="1:14" ht="15.75" x14ac:dyDescent="0.25">
      <c r="A25" s="3" t="s">
        <v>14</v>
      </c>
      <c r="B25" s="175"/>
      <c r="C25" s="176"/>
      <c r="D25" s="176"/>
      <c r="E25" s="176"/>
      <c r="F25" s="176"/>
      <c r="G25" s="177"/>
      <c r="H25" s="3" t="s">
        <v>15</v>
      </c>
      <c r="K25" s="18"/>
      <c r="L25" s="18"/>
      <c r="N25" s="18"/>
    </row>
    <row r="26" spans="1:14" x14ac:dyDescent="0.25">
      <c r="A26" s="5" t="s">
        <v>8</v>
      </c>
      <c r="B26" s="11">
        <f t="shared" ref="B26:G26" si="5">B6+B11+B16+B21</f>
        <v>1671</v>
      </c>
      <c r="C26" s="11">
        <f>C6+C11+C16+C21</f>
        <v>2</v>
      </c>
      <c r="D26" s="11">
        <f t="shared" si="5"/>
        <v>974</v>
      </c>
      <c r="E26" s="11">
        <f t="shared" si="5"/>
        <v>622</v>
      </c>
      <c r="F26" s="11">
        <f t="shared" si="5"/>
        <v>35</v>
      </c>
      <c r="G26" s="11">
        <f t="shared" si="5"/>
        <v>38</v>
      </c>
      <c r="H26" s="17" t="s">
        <v>9</v>
      </c>
      <c r="K26" s="18"/>
      <c r="L26" s="18"/>
      <c r="N26" s="18"/>
    </row>
    <row r="27" spans="1:14" x14ac:dyDescent="0.25">
      <c r="A27" s="5" t="s">
        <v>10</v>
      </c>
      <c r="B27" s="11">
        <f t="shared" ref="B27:F29" si="6">B7+B12+B17+B22</f>
        <v>525</v>
      </c>
      <c r="C27" s="11">
        <f>C7+C12+C17+C22</f>
        <v>1</v>
      </c>
      <c r="D27" s="11">
        <f t="shared" si="6"/>
        <v>268</v>
      </c>
      <c r="E27" s="11">
        <f>E7+E12+E17+E22</f>
        <v>180</v>
      </c>
      <c r="F27" s="11">
        <f t="shared" si="6"/>
        <v>8</v>
      </c>
      <c r="G27" s="11">
        <f t="shared" ref="G27:G29" si="7">G7+G12+G17+G22</f>
        <v>68</v>
      </c>
      <c r="H27" s="17" t="s">
        <v>11</v>
      </c>
      <c r="K27" s="18"/>
      <c r="L27" s="18"/>
    </row>
    <row r="28" spans="1:14" x14ac:dyDescent="0.25">
      <c r="A28" s="14" t="s">
        <v>12</v>
      </c>
      <c r="B28" s="11">
        <f t="shared" si="6"/>
        <v>5309</v>
      </c>
      <c r="C28" s="11">
        <f>C8+C13+C18+C23</f>
        <v>1829</v>
      </c>
      <c r="D28" s="11">
        <f t="shared" si="6"/>
        <v>2627</v>
      </c>
      <c r="E28" s="11">
        <f>E8+E13+E18+E23</f>
        <v>768</v>
      </c>
      <c r="F28" s="11">
        <f t="shared" si="6"/>
        <v>9</v>
      </c>
      <c r="G28" s="11">
        <f t="shared" si="7"/>
        <v>76</v>
      </c>
      <c r="H28" s="17" t="s">
        <v>13</v>
      </c>
      <c r="L28" s="18"/>
    </row>
    <row r="29" spans="1:14" x14ac:dyDescent="0.25">
      <c r="A29" s="13" t="s">
        <v>14</v>
      </c>
      <c r="B29" s="19">
        <f>B9+B14+B19+B24</f>
        <v>7505</v>
      </c>
      <c r="C29" s="19">
        <f>C9+C14+C19+C24</f>
        <v>1832</v>
      </c>
      <c r="D29" s="19">
        <f t="shared" si="6"/>
        <v>3869</v>
      </c>
      <c r="E29" s="19">
        <f>E9+E14+E19+E24</f>
        <v>1570</v>
      </c>
      <c r="F29" s="19">
        <f t="shared" si="6"/>
        <v>52</v>
      </c>
      <c r="G29" s="19">
        <f t="shared" si="7"/>
        <v>182</v>
      </c>
      <c r="H29" s="20" t="s">
        <v>15</v>
      </c>
      <c r="L29" s="18"/>
    </row>
    <row r="30" spans="1:14" x14ac:dyDescent="0.25">
      <c r="A30" s="167" t="s">
        <v>219</v>
      </c>
      <c r="B30" s="168"/>
      <c r="C30" s="136">
        <f>C26/$B$26</f>
        <v>1.1968880909634949E-3</v>
      </c>
      <c r="D30" s="136">
        <f t="shared" ref="D30:E30" si="8">D26/$B$26</f>
        <v>0.58288450029922201</v>
      </c>
      <c r="E30" s="136">
        <f t="shared" si="8"/>
        <v>0.37223219628964693</v>
      </c>
      <c r="F30" s="136">
        <f>F26/$B$26</f>
        <v>2.0945541591861162E-2</v>
      </c>
      <c r="G30" s="136">
        <f>G26/$B$26</f>
        <v>2.2740873728306403E-2</v>
      </c>
      <c r="H30" s="17" t="s">
        <v>214</v>
      </c>
    </row>
    <row r="31" spans="1:14" x14ac:dyDescent="0.25">
      <c r="A31" s="167" t="s">
        <v>220</v>
      </c>
      <c r="B31" s="168"/>
      <c r="C31" s="136">
        <f>C27/$B$27</f>
        <v>1.9047619047619048E-3</v>
      </c>
      <c r="D31" s="136">
        <f t="shared" ref="D31:E31" si="9">D27/$B$27</f>
        <v>0.51047619047619053</v>
      </c>
      <c r="E31" s="136">
        <f t="shared" si="9"/>
        <v>0.34285714285714286</v>
      </c>
      <c r="F31" s="136">
        <f>F27/$B$27</f>
        <v>1.5238095238095238E-2</v>
      </c>
      <c r="G31" s="136">
        <f>G27/$B$27</f>
        <v>0.12952380952380951</v>
      </c>
      <c r="H31" s="17" t="s">
        <v>215</v>
      </c>
    </row>
    <row r="32" spans="1:14" x14ac:dyDescent="0.25">
      <c r="A32" s="167" t="s">
        <v>217</v>
      </c>
      <c r="B32" s="168"/>
      <c r="C32" s="136">
        <f>C28/$B$28</f>
        <v>0.34450932378979093</v>
      </c>
      <c r="D32" s="136">
        <f t="shared" ref="D32:F32" si="10">D28/$B$28</f>
        <v>0.49482011678282162</v>
      </c>
      <c r="E32" s="136">
        <f t="shared" si="10"/>
        <v>0.14466001130156339</v>
      </c>
      <c r="F32" s="136">
        <f t="shared" si="10"/>
        <v>1.6952345074401959E-3</v>
      </c>
      <c r="G32" s="136">
        <f>G28/$B$28</f>
        <v>1.4315313618383877E-2</v>
      </c>
      <c r="H32" s="17" t="s">
        <v>221</v>
      </c>
    </row>
    <row r="33" spans="1:8" x14ac:dyDescent="0.25">
      <c r="A33" s="167" t="s">
        <v>213</v>
      </c>
      <c r="B33" s="168"/>
      <c r="C33" s="136">
        <f>C29/$B$29</f>
        <v>0.2441039307128581</v>
      </c>
      <c r="D33" s="136">
        <f t="shared" ref="D33:G33" si="11">D29/$B$29</f>
        <v>0.51552298467688207</v>
      </c>
      <c r="E33" s="136">
        <f t="shared" si="11"/>
        <v>0.20919387075283144</v>
      </c>
      <c r="F33" s="136">
        <f>F29/$B$29</f>
        <v>6.9287141905396404E-3</v>
      </c>
      <c r="G33" s="136">
        <f t="shared" si="11"/>
        <v>2.425049966688874E-2</v>
      </c>
      <c r="H33" s="20" t="s">
        <v>216</v>
      </c>
    </row>
    <row r="34" spans="1:8" x14ac:dyDescent="0.25">
      <c r="H34" s="22"/>
    </row>
    <row r="35" spans="1:8" x14ac:dyDescent="0.25">
      <c r="H35" s="22"/>
    </row>
    <row r="36" spans="1:8" x14ac:dyDescent="0.25">
      <c r="H36" s="22"/>
    </row>
    <row r="37" spans="1:8" x14ac:dyDescent="0.25">
      <c r="H37" s="22"/>
    </row>
    <row r="38" spans="1:8" x14ac:dyDescent="0.25">
      <c r="F38" s="18"/>
    </row>
    <row r="39" spans="1:8" x14ac:dyDescent="0.25">
      <c r="G39" s="18"/>
    </row>
  </sheetData>
  <mergeCells count="15">
    <mergeCell ref="A30:B30"/>
    <mergeCell ref="A31:B31"/>
    <mergeCell ref="A32:B32"/>
    <mergeCell ref="A33:B33"/>
    <mergeCell ref="A1:H1"/>
    <mergeCell ref="A2:H2"/>
    <mergeCell ref="A3:A4"/>
    <mergeCell ref="B3:B4"/>
    <mergeCell ref="C3:G3"/>
    <mergeCell ref="H3:H4"/>
    <mergeCell ref="B5:G5"/>
    <mergeCell ref="B10:G10"/>
    <mergeCell ref="B15:G15"/>
    <mergeCell ref="B20:G20"/>
    <mergeCell ref="B25:G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98"/>
  <sheetViews>
    <sheetView rightToLeft="1" view="pageBreakPreview" topLeftCell="A12" zoomScaleNormal="80" zoomScaleSheetLayoutView="100" workbookViewId="0">
      <selection activeCell="C24" sqref="C24:F24"/>
    </sheetView>
  </sheetViews>
  <sheetFormatPr defaultColWidth="9.140625" defaultRowHeight="15" x14ac:dyDescent="0.25"/>
  <cols>
    <col min="1" max="1" width="16.140625" style="1" bestFit="1" customWidth="1"/>
    <col min="2" max="2" width="12" style="1" customWidth="1"/>
    <col min="3" max="3" width="9.140625" style="1"/>
    <col min="4" max="4" width="16.5703125" style="1" customWidth="1"/>
    <col min="5" max="5" width="13.7109375" style="1" customWidth="1"/>
    <col min="6" max="6" width="12" style="1" bestFit="1" customWidth="1"/>
    <col min="7" max="7" width="19.85546875" style="21" customWidth="1"/>
    <col min="8" max="16384" width="9.140625" style="1"/>
  </cols>
  <sheetData>
    <row r="1" spans="1:11" s="4" customFormat="1" ht="29.25" customHeight="1" x14ac:dyDescent="0.25">
      <c r="A1" s="181" t="s">
        <v>258</v>
      </c>
      <c r="B1" s="181"/>
      <c r="C1" s="181"/>
      <c r="D1" s="181"/>
      <c r="E1" s="181"/>
      <c r="F1" s="181"/>
      <c r="G1" s="181"/>
    </row>
    <row r="2" spans="1:11" s="4" customFormat="1" ht="28.5" customHeight="1" x14ac:dyDescent="0.25">
      <c r="A2" s="182" t="s">
        <v>259</v>
      </c>
      <c r="B2" s="182"/>
      <c r="C2" s="182"/>
      <c r="D2" s="182"/>
      <c r="E2" s="182"/>
      <c r="F2" s="182"/>
      <c r="G2" s="182"/>
    </row>
    <row r="3" spans="1:11" ht="31.5" customHeight="1" x14ac:dyDescent="0.25">
      <c r="A3" s="171" t="s">
        <v>0</v>
      </c>
      <c r="B3" s="171" t="s">
        <v>29</v>
      </c>
      <c r="C3" s="173" t="s">
        <v>30</v>
      </c>
      <c r="D3" s="173"/>
      <c r="E3" s="173"/>
      <c r="F3" s="173"/>
      <c r="G3" s="173"/>
    </row>
    <row r="4" spans="1:11" ht="63" x14ac:dyDescent="0.25">
      <c r="A4" s="172"/>
      <c r="B4" s="172"/>
      <c r="C4" s="3" t="s">
        <v>24</v>
      </c>
      <c r="D4" s="3" t="s">
        <v>25</v>
      </c>
      <c r="E4" s="3" t="s">
        <v>26</v>
      </c>
      <c r="F4" s="3" t="s">
        <v>27</v>
      </c>
      <c r="G4" s="3" t="s">
        <v>5</v>
      </c>
    </row>
    <row r="5" spans="1:11" ht="16.5" customHeight="1" x14ac:dyDescent="0.25">
      <c r="A5" s="23" t="s">
        <v>6</v>
      </c>
      <c r="B5" s="178"/>
      <c r="C5" s="179"/>
      <c r="D5" s="179"/>
      <c r="E5" s="179"/>
      <c r="F5" s="180"/>
      <c r="G5" s="24" t="s">
        <v>7</v>
      </c>
    </row>
    <row r="6" spans="1:11" x14ac:dyDescent="0.25">
      <c r="A6" s="8" t="s">
        <v>8</v>
      </c>
      <c r="B6" s="16">
        <f>C6+D6+E6+F6</f>
        <v>22756</v>
      </c>
      <c r="C6" s="9">
        <v>20</v>
      </c>
      <c r="D6" s="9">
        <v>16615</v>
      </c>
      <c r="E6" s="6">
        <v>5450</v>
      </c>
      <c r="F6" s="6">
        <v>671</v>
      </c>
      <c r="G6" s="17" t="s">
        <v>9</v>
      </c>
      <c r="I6" s="160"/>
      <c r="J6" s="161"/>
    </row>
    <row r="7" spans="1:11" x14ac:dyDescent="0.25">
      <c r="A7" s="8" t="s">
        <v>10</v>
      </c>
      <c r="B7" s="16">
        <f>C7+D7+E7+F7</f>
        <v>23463</v>
      </c>
      <c r="C7" s="9">
        <v>8</v>
      </c>
      <c r="D7" s="9">
        <v>18811</v>
      </c>
      <c r="E7" s="6">
        <v>3987</v>
      </c>
      <c r="F7" s="6">
        <v>657</v>
      </c>
      <c r="G7" s="17" t="s">
        <v>11</v>
      </c>
      <c r="H7" s="161"/>
      <c r="I7" s="161"/>
      <c r="J7" s="161"/>
      <c r="K7" s="161"/>
    </row>
    <row r="8" spans="1:11" x14ac:dyDescent="0.25">
      <c r="A8" s="8" t="s">
        <v>12</v>
      </c>
      <c r="B8" s="16">
        <f>C8+D8+E8+F8</f>
        <v>14245</v>
      </c>
      <c r="C8" s="9">
        <v>2964</v>
      </c>
      <c r="D8" s="9">
        <v>11257</v>
      </c>
      <c r="E8" s="6">
        <v>24</v>
      </c>
      <c r="F8" s="6">
        <v>0</v>
      </c>
      <c r="G8" s="17" t="s">
        <v>13</v>
      </c>
      <c r="I8" s="160"/>
      <c r="J8" s="161"/>
    </row>
    <row r="9" spans="1:11" x14ac:dyDescent="0.25">
      <c r="A9" s="5" t="s">
        <v>14</v>
      </c>
      <c r="B9" s="19">
        <f>C9+D9+E9+F9</f>
        <v>60464</v>
      </c>
      <c r="C9" s="19">
        <f>SUM(C6:C8)</f>
        <v>2992</v>
      </c>
      <c r="D9" s="19">
        <f t="shared" ref="D9:F9" si="0">SUM(D6:D8)</f>
        <v>46683</v>
      </c>
      <c r="E9" s="19">
        <f t="shared" si="0"/>
        <v>9461</v>
      </c>
      <c r="F9" s="19">
        <f t="shared" si="0"/>
        <v>1328</v>
      </c>
      <c r="G9" s="17" t="s">
        <v>15</v>
      </c>
    </row>
    <row r="10" spans="1:11" ht="16.5" customHeight="1" x14ac:dyDescent="0.25">
      <c r="A10" s="23" t="s">
        <v>16</v>
      </c>
      <c r="B10" s="178"/>
      <c r="C10" s="179"/>
      <c r="D10" s="179"/>
      <c r="E10" s="179"/>
      <c r="F10" s="180"/>
      <c r="G10" s="24" t="s">
        <v>17</v>
      </c>
      <c r="I10" s="160"/>
      <c r="J10" s="161"/>
    </row>
    <row r="11" spans="1:11" x14ac:dyDescent="0.25">
      <c r="A11" s="8" t="s">
        <v>8</v>
      </c>
      <c r="B11" s="6">
        <f>C11+D11+E11+F11</f>
        <v>668</v>
      </c>
      <c r="C11" s="9">
        <v>0</v>
      </c>
      <c r="D11" s="9">
        <v>461</v>
      </c>
      <c r="E11" s="6">
        <v>195</v>
      </c>
      <c r="F11" s="6">
        <v>12</v>
      </c>
      <c r="G11" s="17">
        <v>205</v>
      </c>
    </row>
    <row r="12" spans="1:11" x14ac:dyDescent="0.25">
      <c r="A12" s="8" t="s">
        <v>10</v>
      </c>
      <c r="B12" s="6">
        <f t="shared" ref="B12" si="1">C12+D12+E12+F12</f>
        <v>69</v>
      </c>
      <c r="C12" s="9">
        <v>0</v>
      </c>
      <c r="D12" s="9">
        <v>50</v>
      </c>
      <c r="E12" s="6">
        <v>19</v>
      </c>
      <c r="F12" s="6">
        <v>0</v>
      </c>
      <c r="G12" s="17">
        <v>20</v>
      </c>
      <c r="H12" s="161"/>
      <c r="I12" s="161"/>
      <c r="J12" s="161"/>
    </row>
    <row r="13" spans="1:11" x14ac:dyDescent="0.25">
      <c r="A13" s="8" t="s">
        <v>12</v>
      </c>
      <c r="B13" s="6">
        <f>C13+D13+E13+F13</f>
        <v>21</v>
      </c>
      <c r="C13" s="9">
        <v>5</v>
      </c>
      <c r="D13" s="9">
        <v>14</v>
      </c>
      <c r="E13" s="6">
        <v>2</v>
      </c>
      <c r="F13" s="6">
        <v>0</v>
      </c>
      <c r="G13" s="17">
        <v>3</v>
      </c>
      <c r="H13" s="161"/>
      <c r="I13" s="161"/>
      <c r="J13" s="161"/>
    </row>
    <row r="14" spans="1:11" ht="16.5" customHeight="1" x14ac:dyDescent="0.25">
      <c r="A14" s="5" t="s">
        <v>14</v>
      </c>
      <c r="B14" s="19">
        <f>C14+D14+E14+F14</f>
        <v>758</v>
      </c>
      <c r="C14" s="19">
        <f>SUM(C11:C13)</f>
        <v>5</v>
      </c>
      <c r="D14" s="19">
        <f t="shared" ref="D14:F14" si="2">SUM(D11:D13)</f>
        <v>525</v>
      </c>
      <c r="E14" s="19">
        <f t="shared" si="2"/>
        <v>216</v>
      </c>
      <c r="F14" s="19">
        <f t="shared" si="2"/>
        <v>12</v>
      </c>
      <c r="G14" s="20" t="s">
        <v>15</v>
      </c>
      <c r="H14" s="161"/>
      <c r="I14" s="161"/>
      <c r="J14" s="161"/>
    </row>
    <row r="15" spans="1:11" ht="16.5" customHeight="1" x14ac:dyDescent="0.25">
      <c r="A15" s="23" t="s">
        <v>18</v>
      </c>
      <c r="B15" s="178"/>
      <c r="C15" s="179"/>
      <c r="D15" s="179"/>
      <c r="E15" s="179"/>
      <c r="F15" s="180"/>
      <c r="G15" s="24" t="s">
        <v>19</v>
      </c>
      <c r="H15" s="161"/>
      <c r="I15" s="161"/>
      <c r="J15" s="161"/>
    </row>
    <row r="16" spans="1:11" x14ac:dyDescent="0.25">
      <c r="A16" s="8" t="s">
        <v>8</v>
      </c>
      <c r="B16" s="16">
        <f>C16+D16+E16+F16</f>
        <v>1439</v>
      </c>
      <c r="C16" s="11">
        <v>0</v>
      </c>
      <c r="D16" s="9">
        <v>1439</v>
      </c>
      <c r="E16" s="6">
        <v>0</v>
      </c>
      <c r="F16" s="6">
        <v>0</v>
      </c>
      <c r="G16" s="17" t="s">
        <v>9</v>
      </c>
      <c r="H16" s="161"/>
      <c r="I16" s="161"/>
      <c r="J16" s="161"/>
    </row>
    <row r="17" spans="1:8" x14ac:dyDescent="0.25">
      <c r="A17" s="8" t="s">
        <v>10</v>
      </c>
      <c r="B17" s="16">
        <f t="shared" ref="B17:B18" si="3">C17+D17+E17+F17</f>
        <v>1306</v>
      </c>
      <c r="C17" s="11">
        <v>0</v>
      </c>
      <c r="D17" s="9">
        <v>1306</v>
      </c>
      <c r="E17" s="6">
        <v>0</v>
      </c>
      <c r="F17" s="6">
        <v>0</v>
      </c>
      <c r="G17" s="17" t="s">
        <v>11</v>
      </c>
    </row>
    <row r="18" spans="1:8" ht="16.5" customHeight="1" x14ac:dyDescent="0.25">
      <c r="A18" s="8" t="s">
        <v>12</v>
      </c>
      <c r="B18" s="16">
        <f t="shared" si="3"/>
        <v>188</v>
      </c>
      <c r="C18" s="11">
        <v>0</v>
      </c>
      <c r="D18" s="9">
        <v>188</v>
      </c>
      <c r="E18" s="6">
        <v>0</v>
      </c>
      <c r="F18" s="6">
        <v>0</v>
      </c>
      <c r="G18" s="17" t="s">
        <v>13</v>
      </c>
    </row>
    <row r="19" spans="1:8" x14ac:dyDescent="0.25">
      <c r="A19" s="5" t="s">
        <v>14</v>
      </c>
      <c r="B19" s="12">
        <f>C19+D19+E19+F19</f>
        <v>2933</v>
      </c>
      <c r="C19" s="12">
        <f>SUM(C16:C18)</f>
        <v>0</v>
      </c>
      <c r="D19" s="12">
        <f t="shared" ref="D19:F19" si="4">SUM(D16:D18)</f>
        <v>2933</v>
      </c>
      <c r="E19" s="12">
        <f t="shared" si="4"/>
        <v>0</v>
      </c>
      <c r="F19" s="12">
        <f t="shared" si="4"/>
        <v>0</v>
      </c>
      <c r="G19" s="20" t="s">
        <v>15</v>
      </c>
    </row>
    <row r="20" spans="1:8" ht="16.5" customHeight="1" x14ac:dyDescent="0.25">
      <c r="A20" s="23" t="s">
        <v>20</v>
      </c>
      <c r="B20" s="178"/>
      <c r="C20" s="179"/>
      <c r="D20" s="179"/>
      <c r="E20" s="179"/>
      <c r="F20" s="180"/>
      <c r="G20" s="24" t="s">
        <v>21</v>
      </c>
    </row>
    <row r="21" spans="1:8" x14ac:dyDescent="0.25">
      <c r="A21" s="8" t="s">
        <v>8</v>
      </c>
      <c r="B21" s="16">
        <f>C21+D21+E21+F21</f>
        <v>5251</v>
      </c>
      <c r="C21" s="9">
        <v>47</v>
      </c>
      <c r="D21" s="9">
        <v>4103</v>
      </c>
      <c r="E21" s="6">
        <v>1075</v>
      </c>
      <c r="F21" s="6">
        <v>26</v>
      </c>
      <c r="G21" s="17" t="s">
        <v>9</v>
      </c>
    </row>
    <row r="22" spans="1:8" ht="16.5" customHeight="1" x14ac:dyDescent="0.25">
      <c r="A22" s="8" t="s">
        <v>10</v>
      </c>
      <c r="B22" s="16">
        <f t="shared" ref="B22:B23" si="5">C22+D22+E22+F22</f>
        <v>3633</v>
      </c>
      <c r="C22" s="9">
        <v>26</v>
      </c>
      <c r="D22" s="9">
        <v>2850</v>
      </c>
      <c r="E22" s="6">
        <v>746</v>
      </c>
      <c r="F22" s="6">
        <v>11</v>
      </c>
      <c r="G22" s="17" t="s">
        <v>11</v>
      </c>
    </row>
    <row r="23" spans="1:8" x14ac:dyDescent="0.25">
      <c r="A23" s="8" t="s">
        <v>12</v>
      </c>
      <c r="B23" s="16">
        <f t="shared" si="5"/>
        <v>20184</v>
      </c>
      <c r="C23" s="9">
        <v>5485</v>
      </c>
      <c r="D23" s="9">
        <v>14061</v>
      </c>
      <c r="E23" s="6">
        <v>632</v>
      </c>
      <c r="F23" s="6">
        <v>6</v>
      </c>
      <c r="G23" s="17" t="s">
        <v>13</v>
      </c>
    </row>
    <row r="24" spans="1:8" x14ac:dyDescent="0.25">
      <c r="A24" s="5" t="s">
        <v>14</v>
      </c>
      <c r="B24" s="12">
        <f>B21+B22+B23</f>
        <v>29068</v>
      </c>
      <c r="C24" s="12">
        <f>SUM(C21:C23)</f>
        <v>5558</v>
      </c>
      <c r="D24" s="12">
        <f t="shared" ref="D24:F24" si="6">SUM(D21:D23)</f>
        <v>21014</v>
      </c>
      <c r="E24" s="12">
        <f t="shared" si="6"/>
        <v>2453</v>
      </c>
      <c r="F24" s="12">
        <f t="shared" si="6"/>
        <v>43</v>
      </c>
      <c r="G24" s="20" t="s">
        <v>15</v>
      </c>
    </row>
    <row r="25" spans="1:8" ht="16.5" customHeight="1" x14ac:dyDescent="0.25">
      <c r="A25" s="23" t="s">
        <v>14</v>
      </c>
      <c r="B25" s="178"/>
      <c r="C25" s="179"/>
      <c r="D25" s="179"/>
      <c r="E25" s="179"/>
      <c r="F25" s="180"/>
      <c r="G25" s="24" t="s">
        <v>15</v>
      </c>
    </row>
    <row r="26" spans="1:8" x14ac:dyDescent="0.25">
      <c r="A26" s="5" t="s">
        <v>8</v>
      </c>
      <c r="B26" s="16">
        <f>B6+B11+B16+B21</f>
        <v>30114</v>
      </c>
      <c r="C26" s="16">
        <f t="shared" ref="C26:F26" si="7">C6+C11+C16+C21</f>
        <v>67</v>
      </c>
      <c r="D26" s="16">
        <f t="shared" si="7"/>
        <v>22618</v>
      </c>
      <c r="E26" s="16">
        <f t="shared" si="7"/>
        <v>6720</v>
      </c>
      <c r="F26" s="16">
        <f t="shared" si="7"/>
        <v>709</v>
      </c>
      <c r="G26" s="17" t="s">
        <v>9</v>
      </c>
    </row>
    <row r="27" spans="1:8" x14ac:dyDescent="0.25">
      <c r="A27" s="5" t="s">
        <v>10</v>
      </c>
      <c r="B27" s="16">
        <f t="shared" ref="B27:F27" si="8">B7+B12+B17+B22</f>
        <v>28471</v>
      </c>
      <c r="C27" s="16">
        <f t="shared" si="8"/>
        <v>34</v>
      </c>
      <c r="D27" s="16">
        <f t="shared" si="8"/>
        <v>23017</v>
      </c>
      <c r="E27" s="16">
        <f t="shared" si="8"/>
        <v>4752</v>
      </c>
      <c r="F27" s="16">
        <f t="shared" si="8"/>
        <v>668</v>
      </c>
      <c r="G27" s="17" t="s">
        <v>11</v>
      </c>
    </row>
    <row r="28" spans="1:8" x14ac:dyDescent="0.25">
      <c r="A28" s="14" t="s">
        <v>12</v>
      </c>
      <c r="B28" s="16">
        <f t="shared" ref="B28:F28" si="9">B8+B13+B18+B23</f>
        <v>34638</v>
      </c>
      <c r="C28" s="16">
        <f t="shared" si="9"/>
        <v>8454</v>
      </c>
      <c r="D28" s="16">
        <f t="shared" si="9"/>
        <v>25520</v>
      </c>
      <c r="E28" s="16">
        <f t="shared" si="9"/>
        <v>658</v>
      </c>
      <c r="F28" s="16">
        <f t="shared" si="9"/>
        <v>6</v>
      </c>
      <c r="G28" s="17" t="s">
        <v>13</v>
      </c>
    </row>
    <row r="29" spans="1:8" x14ac:dyDescent="0.25">
      <c r="A29" s="13" t="s">
        <v>14</v>
      </c>
      <c r="B29" s="12">
        <f>B9+B14+B19+B24</f>
        <v>93223</v>
      </c>
      <c r="C29" s="12">
        <f t="shared" ref="C29:F29" si="10">C9+C14+C19+C24</f>
        <v>8555</v>
      </c>
      <c r="D29" s="12">
        <f t="shared" si="10"/>
        <v>71155</v>
      </c>
      <c r="E29" s="12">
        <f t="shared" si="10"/>
        <v>12130</v>
      </c>
      <c r="F29" s="12">
        <f t="shared" si="10"/>
        <v>1383</v>
      </c>
      <c r="G29" s="20" t="s">
        <v>15</v>
      </c>
      <c r="H29" s="18"/>
    </row>
    <row r="30" spans="1:8" x14ac:dyDescent="0.25">
      <c r="A30" s="167" t="s">
        <v>219</v>
      </c>
      <c r="B30" s="168"/>
      <c r="C30" s="137">
        <f>C26/$B$26</f>
        <v>2.2248787939164508E-3</v>
      </c>
      <c r="D30" s="137">
        <f t="shared" ref="D30:F30" si="11">D26/$B$26</f>
        <v>0.75107923225078033</v>
      </c>
      <c r="E30" s="137">
        <f t="shared" si="11"/>
        <v>0.22315202231520223</v>
      </c>
      <c r="F30" s="137">
        <f t="shared" si="11"/>
        <v>2.3543866640100948E-2</v>
      </c>
      <c r="G30" s="17" t="s">
        <v>214</v>
      </c>
      <c r="H30" s="18"/>
    </row>
    <row r="31" spans="1:8" x14ac:dyDescent="0.25">
      <c r="A31" s="167" t="s">
        <v>220</v>
      </c>
      <c r="B31" s="168"/>
      <c r="C31" s="137">
        <f>C27/$B$27</f>
        <v>1.194197604580099E-3</v>
      </c>
      <c r="D31" s="137">
        <f t="shared" ref="D31:F31" si="12">D27/$B$27</f>
        <v>0.80843665484176885</v>
      </c>
      <c r="E31" s="137">
        <f t="shared" si="12"/>
        <v>0.16690667696954797</v>
      </c>
      <c r="F31" s="137">
        <f t="shared" si="12"/>
        <v>2.3462470584103123E-2</v>
      </c>
      <c r="G31" s="17" t="s">
        <v>215</v>
      </c>
      <c r="H31" s="18"/>
    </row>
    <row r="32" spans="1:8" x14ac:dyDescent="0.25">
      <c r="A32" s="167" t="s">
        <v>217</v>
      </c>
      <c r="B32" s="168"/>
      <c r="C32" s="137">
        <f>C28/$B$28</f>
        <v>0.24406720942317686</v>
      </c>
      <c r="D32" s="137">
        <f t="shared" ref="D32:F32" si="13">D28/$B$28</f>
        <v>0.73676309255730699</v>
      </c>
      <c r="E32" s="137">
        <f t="shared" si="13"/>
        <v>1.8996477856689186E-2</v>
      </c>
      <c r="F32" s="137">
        <f t="shared" si="13"/>
        <v>1.7322016282695306E-4</v>
      </c>
      <c r="G32" s="17" t="s">
        <v>221</v>
      </c>
    </row>
    <row r="33" spans="1:7" x14ac:dyDescent="0.25">
      <c r="A33" s="167" t="s">
        <v>213</v>
      </c>
      <c r="B33" s="168"/>
      <c r="C33" s="137">
        <f>C29/$B$29</f>
        <v>9.1769198588331199E-2</v>
      </c>
      <c r="D33" s="137">
        <f t="shared" ref="D33:F33" si="14">D29/$B$29</f>
        <v>0.76327730281153794</v>
      </c>
      <c r="E33" s="137">
        <f>E29/$B$29</f>
        <v>0.13011810390139772</v>
      </c>
      <c r="F33" s="137">
        <f t="shared" si="14"/>
        <v>1.4835394698733146E-2</v>
      </c>
      <c r="G33" s="20" t="s">
        <v>216</v>
      </c>
    </row>
    <row r="62" ht="15.75" customHeight="1" x14ac:dyDescent="0.25"/>
    <row r="66" ht="16.5" customHeight="1" x14ac:dyDescent="0.25"/>
    <row r="70" ht="16.5" customHeight="1" x14ac:dyDescent="0.25"/>
    <row r="74" ht="16.5" customHeight="1" x14ac:dyDescent="0.25"/>
    <row r="78" ht="16.5" customHeight="1" x14ac:dyDescent="0.25"/>
    <row r="86" ht="16.5" customHeight="1" x14ac:dyDescent="0.25"/>
    <row r="90" ht="16.5" customHeight="1" x14ac:dyDescent="0.25"/>
    <row r="94" ht="16.5" customHeight="1" x14ac:dyDescent="0.25"/>
    <row r="98" ht="16.5" customHeight="1" x14ac:dyDescent="0.25"/>
  </sheetData>
  <mergeCells count="14">
    <mergeCell ref="A30:B30"/>
    <mergeCell ref="A31:B31"/>
    <mergeCell ref="A32:B32"/>
    <mergeCell ref="A33:B33"/>
    <mergeCell ref="B10:F10"/>
    <mergeCell ref="B15:F15"/>
    <mergeCell ref="B20:F20"/>
    <mergeCell ref="B25:F25"/>
    <mergeCell ref="B5:F5"/>
    <mergeCell ref="A1:G1"/>
    <mergeCell ref="A2:G2"/>
    <mergeCell ref="A3:A4"/>
    <mergeCell ref="B3:B4"/>
    <mergeCell ref="C3:G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31"/>
  <sheetViews>
    <sheetView rightToLeft="1" zoomScale="90" zoomScaleNormal="90" workbookViewId="0">
      <selection activeCell="C8" sqref="C8"/>
    </sheetView>
  </sheetViews>
  <sheetFormatPr defaultRowHeight="15" x14ac:dyDescent="0.25"/>
  <cols>
    <col min="1" max="1" width="17.5703125" style="51" customWidth="1"/>
    <col min="2" max="2" width="11.140625" style="50" customWidth="1"/>
    <col min="3" max="3" width="15.42578125" style="51" customWidth="1"/>
    <col min="4" max="4" width="14.140625" style="51" customWidth="1"/>
    <col min="5" max="5" width="16.28515625" style="51" customWidth="1"/>
    <col min="6" max="6" width="19.7109375" style="51" customWidth="1"/>
    <col min="7" max="7" width="27.7109375" style="51" customWidth="1"/>
  </cols>
  <sheetData>
    <row r="1" spans="1:7" ht="47.25" customHeight="1" x14ac:dyDescent="0.25">
      <c r="A1" s="185" t="s">
        <v>260</v>
      </c>
      <c r="B1" s="186"/>
      <c r="C1" s="186"/>
      <c r="D1" s="186"/>
      <c r="E1" s="186"/>
      <c r="F1" s="186"/>
      <c r="G1" s="186"/>
    </row>
    <row r="2" spans="1:7" x14ac:dyDescent="0.25">
      <c r="A2" s="187" t="s">
        <v>31</v>
      </c>
      <c r="B2" s="187" t="s">
        <v>32</v>
      </c>
      <c r="C2" s="188" t="s">
        <v>33</v>
      </c>
      <c r="D2" s="189"/>
      <c r="E2" s="189"/>
      <c r="F2" s="190"/>
      <c r="G2" s="187" t="s">
        <v>34</v>
      </c>
    </row>
    <row r="3" spans="1:7" ht="51.75" customHeight="1" x14ac:dyDescent="0.25">
      <c r="A3" s="187"/>
      <c r="B3" s="187"/>
      <c r="C3" s="25" t="s">
        <v>35</v>
      </c>
      <c r="D3" s="25" t="s">
        <v>36</v>
      </c>
      <c r="E3" s="25" t="s">
        <v>37</v>
      </c>
      <c r="F3" s="25" t="s">
        <v>38</v>
      </c>
      <c r="G3" s="187"/>
    </row>
    <row r="4" spans="1:7" x14ac:dyDescent="0.25">
      <c r="A4" s="26" t="s">
        <v>6</v>
      </c>
      <c r="B4" s="27"/>
      <c r="C4" s="28"/>
      <c r="D4" s="28"/>
      <c r="E4" s="28"/>
      <c r="F4" s="28"/>
      <c r="G4" s="29" t="s">
        <v>39</v>
      </c>
    </row>
    <row r="5" spans="1:7" x14ac:dyDescent="0.25">
      <c r="A5" s="30" t="s">
        <v>8</v>
      </c>
      <c r="B5" s="31">
        <f>C5+D5+E5+F5</f>
        <v>756954</v>
      </c>
      <c r="C5" s="9">
        <v>32165</v>
      </c>
      <c r="D5" s="9">
        <v>614353</v>
      </c>
      <c r="E5" s="33">
        <v>95311</v>
      </c>
      <c r="F5" s="32">
        <v>15125</v>
      </c>
      <c r="G5" s="34" t="s">
        <v>9</v>
      </c>
    </row>
    <row r="6" spans="1:7" x14ac:dyDescent="0.25">
      <c r="A6" s="30" t="s">
        <v>10</v>
      </c>
      <c r="B6" s="31">
        <f>C6+D6+E6+F6</f>
        <v>827730</v>
      </c>
      <c r="C6" s="9">
        <v>33528</v>
      </c>
      <c r="D6" s="9">
        <v>669728</v>
      </c>
      <c r="E6" s="32">
        <v>110721</v>
      </c>
      <c r="F6" s="32">
        <v>13753</v>
      </c>
      <c r="G6" s="34" t="s">
        <v>11</v>
      </c>
    </row>
    <row r="7" spans="1:7" ht="15.75" thickBot="1" x14ac:dyDescent="0.3">
      <c r="A7" s="35" t="s">
        <v>14</v>
      </c>
      <c r="B7" s="36">
        <f>C7+D7+E7+F7</f>
        <v>1584684</v>
      </c>
      <c r="C7" s="36">
        <v>65693</v>
      </c>
      <c r="D7" s="36">
        <v>1284081</v>
      </c>
      <c r="E7" s="36">
        <v>206032</v>
      </c>
      <c r="F7" s="36">
        <v>28878</v>
      </c>
      <c r="G7" s="37" t="s">
        <v>15</v>
      </c>
    </row>
    <row r="8" spans="1:7" x14ac:dyDescent="0.25">
      <c r="A8" s="38" t="s">
        <v>40</v>
      </c>
      <c r="B8" s="39"/>
      <c r="C8" s="115"/>
      <c r="D8" s="115"/>
      <c r="E8" s="40"/>
      <c r="F8" s="40"/>
      <c r="G8" s="41" t="s">
        <v>17</v>
      </c>
    </row>
    <row r="9" spans="1:7" x14ac:dyDescent="0.25">
      <c r="A9" s="30" t="s">
        <v>8</v>
      </c>
      <c r="B9" s="31">
        <f>C9+D9+E9+F9</f>
        <v>17307</v>
      </c>
      <c r="C9" s="9">
        <v>82</v>
      </c>
      <c r="D9" s="9">
        <v>13911</v>
      </c>
      <c r="E9" s="32">
        <v>3068</v>
      </c>
      <c r="F9" s="32">
        <v>246</v>
      </c>
      <c r="G9" s="34" t="s">
        <v>9</v>
      </c>
    </row>
    <row r="10" spans="1:7" x14ac:dyDescent="0.25">
      <c r="A10" s="30" t="s">
        <v>10</v>
      </c>
      <c r="B10" s="31">
        <f t="shared" ref="B10:B11" si="0">C10+D10+E10+F10</f>
        <v>2868</v>
      </c>
      <c r="C10" s="9">
        <v>94</v>
      </c>
      <c r="D10" s="9">
        <v>2230</v>
      </c>
      <c r="E10" s="32">
        <v>544</v>
      </c>
      <c r="F10" s="32">
        <v>0</v>
      </c>
      <c r="G10" s="34" t="s">
        <v>11</v>
      </c>
    </row>
    <row r="11" spans="1:7" ht="15.75" thickBot="1" x14ac:dyDescent="0.3">
      <c r="A11" s="35" t="s">
        <v>14</v>
      </c>
      <c r="B11" s="36">
        <f t="shared" si="0"/>
        <v>20175</v>
      </c>
      <c r="C11" s="36">
        <v>176</v>
      </c>
      <c r="D11" s="36">
        <v>16141</v>
      </c>
      <c r="E11" s="36">
        <v>3612</v>
      </c>
      <c r="F11" s="36">
        <v>246</v>
      </c>
      <c r="G11" s="37" t="s">
        <v>15</v>
      </c>
    </row>
    <row r="12" spans="1:7" x14ac:dyDescent="0.25">
      <c r="A12" s="38" t="s">
        <v>18</v>
      </c>
      <c r="B12" s="39"/>
      <c r="C12" s="115"/>
      <c r="D12" s="115"/>
      <c r="E12" s="42"/>
      <c r="F12" s="42"/>
      <c r="G12" s="41" t="s">
        <v>19</v>
      </c>
    </row>
    <row r="13" spans="1:7" x14ac:dyDescent="0.25">
      <c r="A13" s="30" t="s">
        <v>8</v>
      </c>
      <c r="B13" s="9">
        <f>C13+D13+E13+F13</f>
        <v>58642</v>
      </c>
      <c r="C13" s="116">
        <v>0</v>
      </c>
      <c r="D13" s="9">
        <v>58642</v>
      </c>
      <c r="E13" s="32">
        <v>0</v>
      </c>
      <c r="F13" s="32">
        <v>0</v>
      </c>
      <c r="G13" s="34" t="s">
        <v>9</v>
      </c>
    </row>
    <row r="14" spans="1:7" x14ac:dyDescent="0.25">
      <c r="A14" s="30" t="s">
        <v>10</v>
      </c>
      <c r="B14" s="9">
        <f>C14+D14+E14+F14</f>
        <v>55698</v>
      </c>
      <c r="C14" s="116">
        <v>0</v>
      </c>
      <c r="D14" s="9">
        <v>55698</v>
      </c>
      <c r="E14" s="32">
        <v>0</v>
      </c>
      <c r="F14" s="32">
        <v>0</v>
      </c>
      <c r="G14" s="34" t="s">
        <v>11</v>
      </c>
    </row>
    <row r="15" spans="1:7" ht="15.75" thickBot="1" x14ac:dyDescent="0.3">
      <c r="A15" s="35" t="s">
        <v>14</v>
      </c>
      <c r="B15" s="36">
        <f>C15+D15+E15+F15</f>
        <v>114340</v>
      </c>
      <c r="C15" s="36">
        <v>0</v>
      </c>
      <c r="D15" s="36">
        <v>114340</v>
      </c>
      <c r="E15" s="36">
        <v>0</v>
      </c>
      <c r="F15" s="36">
        <v>0</v>
      </c>
      <c r="G15" s="37" t="s">
        <v>15</v>
      </c>
    </row>
    <row r="16" spans="1:7" x14ac:dyDescent="0.25">
      <c r="A16" s="38" t="s">
        <v>20</v>
      </c>
      <c r="B16" s="117"/>
      <c r="C16" s="115"/>
      <c r="D16" s="115"/>
      <c r="E16" s="40"/>
      <c r="F16" s="40"/>
      <c r="G16" s="41" t="s">
        <v>21</v>
      </c>
    </row>
    <row r="17" spans="1:7" x14ac:dyDescent="0.25">
      <c r="A17" s="30" t="s">
        <v>8</v>
      </c>
      <c r="B17" s="31">
        <f>C17+D17+E17+F17</f>
        <v>320241</v>
      </c>
      <c r="C17" s="9">
        <v>50231</v>
      </c>
      <c r="D17" s="9">
        <v>248342</v>
      </c>
      <c r="E17" s="32">
        <v>21100</v>
      </c>
      <c r="F17" s="32">
        <v>568</v>
      </c>
      <c r="G17" s="34" t="s">
        <v>9</v>
      </c>
    </row>
    <row r="18" spans="1:7" x14ac:dyDescent="0.25">
      <c r="A18" s="30" t="s">
        <v>10</v>
      </c>
      <c r="B18" s="31">
        <f t="shared" ref="B18:B19" si="1">C18+D18+E18+F18</f>
        <v>234900</v>
      </c>
      <c r="C18" s="9">
        <v>45971</v>
      </c>
      <c r="D18" s="9">
        <v>170779</v>
      </c>
      <c r="E18" s="32">
        <v>18041</v>
      </c>
      <c r="F18" s="32">
        <v>109</v>
      </c>
      <c r="G18" s="34" t="s">
        <v>11</v>
      </c>
    </row>
    <row r="19" spans="1:7" ht="15.75" thickBot="1" x14ac:dyDescent="0.3">
      <c r="A19" s="35" t="s">
        <v>14</v>
      </c>
      <c r="B19" s="36">
        <f t="shared" si="1"/>
        <v>555141</v>
      </c>
      <c r="C19" s="36">
        <v>96202</v>
      </c>
      <c r="D19" s="36">
        <v>419121</v>
      </c>
      <c r="E19" s="36">
        <v>39141</v>
      </c>
      <c r="F19" s="36">
        <v>677</v>
      </c>
      <c r="G19" s="37" t="s">
        <v>15</v>
      </c>
    </row>
    <row r="20" spans="1:7" ht="15.75" thickBot="1" x14ac:dyDescent="0.3">
      <c r="A20" s="43" t="s">
        <v>14</v>
      </c>
      <c r="B20" s="44"/>
      <c r="C20" s="114"/>
      <c r="D20" s="114"/>
      <c r="E20" s="45"/>
      <c r="F20" s="45"/>
      <c r="G20" s="46" t="s">
        <v>15</v>
      </c>
    </row>
    <row r="21" spans="1:7" ht="15.75" thickBot="1" x14ac:dyDescent="0.3">
      <c r="A21" s="118" t="s">
        <v>8</v>
      </c>
      <c r="B21" s="47">
        <f>C21+D21+E21+F21</f>
        <v>1153144</v>
      </c>
      <c r="C21" s="47">
        <f>C5+C9+C13+C17</f>
        <v>82478</v>
      </c>
      <c r="D21" s="47">
        <f>D5+D9+D13+D17</f>
        <v>935248</v>
      </c>
      <c r="E21" s="47">
        <f t="shared" ref="E21:F21" si="2">E5+E9+E13+E17</f>
        <v>119479</v>
      </c>
      <c r="F21" s="47">
        <f t="shared" si="2"/>
        <v>15939</v>
      </c>
      <c r="G21" s="48" t="s">
        <v>9</v>
      </c>
    </row>
    <row r="22" spans="1:7" ht="15.75" thickBot="1" x14ac:dyDescent="0.3">
      <c r="A22" s="118" t="s">
        <v>10</v>
      </c>
      <c r="B22" s="47">
        <f>C22+D22+E22+F22</f>
        <v>1121196</v>
      </c>
      <c r="C22" s="47">
        <f t="shared" ref="C22" si="3">C6+C10+C14+C18</f>
        <v>79593</v>
      </c>
      <c r="D22" s="47">
        <f>D6+D10+D14+D18</f>
        <v>898435</v>
      </c>
      <c r="E22" s="47">
        <f t="shared" ref="E22:F22" si="4">E6+E10+E14+E18</f>
        <v>129306</v>
      </c>
      <c r="F22" s="47">
        <f t="shared" si="4"/>
        <v>13862</v>
      </c>
      <c r="G22" s="48" t="s">
        <v>11</v>
      </c>
    </row>
    <row r="23" spans="1:7" x14ac:dyDescent="0.25">
      <c r="A23" s="138" t="s">
        <v>14</v>
      </c>
      <c r="B23" s="139">
        <f>C23+D23+E23+F23</f>
        <v>2274340</v>
      </c>
      <c r="C23" s="139">
        <f>C7+C11+C15+C19</f>
        <v>162071</v>
      </c>
      <c r="D23" s="139">
        <f>D7+D11+D15+D19</f>
        <v>1833683</v>
      </c>
      <c r="E23" s="139">
        <f t="shared" ref="E23:F23" si="5">E7+E11+E15+E19</f>
        <v>248785</v>
      </c>
      <c r="F23" s="139">
        <f t="shared" si="5"/>
        <v>29801</v>
      </c>
      <c r="G23" s="140" t="s">
        <v>15</v>
      </c>
    </row>
    <row r="24" spans="1:7" x14ac:dyDescent="0.25">
      <c r="A24" s="183" t="s">
        <v>219</v>
      </c>
      <c r="B24" s="184"/>
      <c r="C24" s="144">
        <f>C21/$B$21</f>
        <v>7.1524458350388162E-2</v>
      </c>
      <c r="D24" s="143">
        <f t="shared" ref="D24:E24" si="6">D21/$B$21</f>
        <v>0.8110418126443879</v>
      </c>
      <c r="E24" s="143">
        <f t="shared" si="6"/>
        <v>0.10361151772892198</v>
      </c>
      <c r="F24" s="143">
        <f>F21/$B$21</f>
        <v>1.3822211276302006E-2</v>
      </c>
      <c r="G24" s="142" t="s">
        <v>214</v>
      </c>
    </row>
    <row r="25" spans="1:7" x14ac:dyDescent="0.25">
      <c r="A25" s="183" t="s">
        <v>220</v>
      </c>
      <c r="B25" s="184"/>
      <c r="C25" s="144">
        <f>C22/$B$22</f>
        <v>7.0989372063403722E-2</v>
      </c>
      <c r="D25" s="143">
        <f t="shared" ref="D25:F25" si="7">D22/$B$22</f>
        <v>0.80131841355124345</v>
      </c>
      <c r="E25" s="143">
        <f t="shared" si="7"/>
        <v>0.11532863121167039</v>
      </c>
      <c r="F25" s="143">
        <f t="shared" si="7"/>
        <v>1.2363583173682389E-2</v>
      </c>
      <c r="G25" s="142" t="s">
        <v>215</v>
      </c>
    </row>
    <row r="26" spans="1:7" x14ac:dyDescent="0.25">
      <c r="A26" s="183" t="s">
        <v>213</v>
      </c>
      <c r="B26" s="184"/>
      <c r="C26" s="144">
        <f>C23/$B$23</f>
        <v>7.1260673426136817E-2</v>
      </c>
      <c r="D26" s="144">
        <f t="shared" ref="D26:F26" si="8">D23/$B$23</f>
        <v>0.80624840613100945</v>
      </c>
      <c r="E26" s="144">
        <f t="shared" si="8"/>
        <v>0.10938777843242435</v>
      </c>
      <c r="F26" s="144">
        <f t="shared" si="8"/>
        <v>1.3103142010429399E-2</v>
      </c>
      <c r="G26" s="142" t="s">
        <v>216</v>
      </c>
    </row>
    <row r="27" spans="1:7" x14ac:dyDescent="0.25">
      <c r="A27" s="49" t="s">
        <v>41</v>
      </c>
      <c r="G27" s="141" t="s">
        <v>42</v>
      </c>
    </row>
    <row r="29" spans="1:7" x14ac:dyDescent="0.25">
      <c r="F29"/>
    </row>
    <row r="30" spans="1:7" x14ac:dyDescent="0.25">
      <c r="F30"/>
    </row>
    <row r="31" spans="1:7" x14ac:dyDescent="0.25">
      <c r="F31"/>
    </row>
  </sheetData>
  <mergeCells count="8">
    <mergeCell ref="A24:B24"/>
    <mergeCell ref="A25:B25"/>
    <mergeCell ref="A26:B26"/>
    <mergeCell ref="A1:G1"/>
    <mergeCell ref="A2:A3"/>
    <mergeCell ref="B2:B3"/>
    <mergeCell ref="C2:F2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27"/>
  <sheetViews>
    <sheetView rightToLeft="1" topLeftCell="A4" zoomScaleNormal="100" workbookViewId="0">
      <selection activeCell="D31" sqref="D31"/>
    </sheetView>
  </sheetViews>
  <sheetFormatPr defaultRowHeight="15" x14ac:dyDescent="0.25"/>
  <cols>
    <col min="1" max="1" width="18.28515625" customWidth="1"/>
    <col min="3" max="3" width="19" customWidth="1"/>
    <col min="4" max="4" width="21.7109375" customWidth="1"/>
    <col min="5" max="5" width="21.28515625" customWidth="1"/>
    <col min="6" max="6" width="31.140625" customWidth="1"/>
  </cols>
  <sheetData>
    <row r="1" spans="1:6" ht="53.25" customHeight="1" x14ac:dyDescent="0.25">
      <c r="A1" s="185" t="s">
        <v>261</v>
      </c>
      <c r="B1" s="186"/>
      <c r="C1" s="186"/>
      <c r="D1" s="186"/>
      <c r="E1" s="186"/>
      <c r="F1" s="186"/>
    </row>
    <row r="2" spans="1:6" ht="24.75" customHeight="1" x14ac:dyDescent="0.25">
      <c r="A2" s="187" t="s">
        <v>31</v>
      </c>
      <c r="B2" s="187" t="s">
        <v>43</v>
      </c>
      <c r="C2" s="188" t="s">
        <v>33</v>
      </c>
      <c r="D2" s="189"/>
      <c r="E2" s="190"/>
      <c r="F2" s="187" t="s">
        <v>34</v>
      </c>
    </row>
    <row r="3" spans="1:6" ht="54.75" customHeight="1" x14ac:dyDescent="0.25">
      <c r="A3" s="187"/>
      <c r="B3" s="187"/>
      <c r="C3" s="25" t="s">
        <v>35</v>
      </c>
      <c r="D3" s="25" t="s">
        <v>36</v>
      </c>
      <c r="E3" s="25" t="s">
        <v>44</v>
      </c>
      <c r="F3" s="187"/>
    </row>
    <row r="4" spans="1:6" x14ac:dyDescent="0.25">
      <c r="A4" s="26" t="s">
        <v>6</v>
      </c>
      <c r="B4" s="191"/>
      <c r="C4" s="192"/>
      <c r="D4" s="192"/>
      <c r="E4" s="193"/>
      <c r="F4" s="29" t="s">
        <v>39</v>
      </c>
    </row>
    <row r="5" spans="1:6" x14ac:dyDescent="0.25">
      <c r="A5" s="30" t="s">
        <v>8</v>
      </c>
      <c r="B5" s="52">
        <f>C5+D5+E5</f>
        <v>35749</v>
      </c>
      <c r="C5" s="52">
        <v>3</v>
      </c>
      <c r="D5" s="52">
        <v>26752</v>
      </c>
      <c r="E5" s="53">
        <v>8994</v>
      </c>
      <c r="F5" s="34" t="s">
        <v>9</v>
      </c>
    </row>
    <row r="6" spans="1:6" x14ac:dyDescent="0.25">
      <c r="A6" s="30" t="s">
        <v>10</v>
      </c>
      <c r="B6" s="52">
        <f t="shared" ref="B6" si="0">C6+D6+E6</f>
        <v>60479</v>
      </c>
      <c r="C6" s="52">
        <v>2992</v>
      </c>
      <c r="D6" s="52">
        <v>46234</v>
      </c>
      <c r="E6" s="53">
        <v>11253</v>
      </c>
      <c r="F6" s="34" t="s">
        <v>11</v>
      </c>
    </row>
    <row r="7" spans="1:6" ht="15.75" thickBot="1" x14ac:dyDescent="0.3">
      <c r="A7" s="35" t="s">
        <v>14</v>
      </c>
      <c r="B7" s="54">
        <f>C7+D7+E7</f>
        <v>96228</v>
      </c>
      <c r="C7" s="54">
        <v>2995</v>
      </c>
      <c r="D7" s="54">
        <v>72986</v>
      </c>
      <c r="E7" s="54">
        <v>20247</v>
      </c>
      <c r="F7" s="37" t="s">
        <v>15</v>
      </c>
    </row>
    <row r="8" spans="1:6" x14ac:dyDescent="0.25">
      <c r="A8" s="38" t="s">
        <v>40</v>
      </c>
      <c r="B8" s="194"/>
      <c r="C8" s="195"/>
      <c r="D8" s="195"/>
      <c r="E8" s="196"/>
      <c r="F8" s="41" t="s">
        <v>17</v>
      </c>
    </row>
    <row r="9" spans="1:6" x14ac:dyDescent="0.25">
      <c r="A9" s="30" t="s">
        <v>8</v>
      </c>
      <c r="B9" s="52">
        <f>C9+D9+E9</f>
        <v>1681</v>
      </c>
      <c r="C9" s="28">
        <v>0</v>
      </c>
      <c r="D9" s="28">
        <v>1117</v>
      </c>
      <c r="E9" s="53">
        <v>564</v>
      </c>
      <c r="F9" s="34" t="s">
        <v>9</v>
      </c>
    </row>
    <row r="10" spans="1:6" x14ac:dyDescent="0.25">
      <c r="A10" s="30" t="s">
        <v>10</v>
      </c>
      <c r="B10" s="52">
        <f t="shared" ref="B10:B11" si="1">C10+D10+E10</f>
        <v>349</v>
      </c>
      <c r="C10" s="52">
        <v>5</v>
      </c>
      <c r="D10" s="52">
        <v>259</v>
      </c>
      <c r="E10" s="53">
        <v>85</v>
      </c>
      <c r="F10" s="34" t="s">
        <v>11</v>
      </c>
    </row>
    <row r="11" spans="1:6" ht="15.75" thickBot="1" x14ac:dyDescent="0.3">
      <c r="A11" s="35" t="s">
        <v>14</v>
      </c>
      <c r="B11" s="54">
        <f t="shared" si="1"/>
        <v>2030</v>
      </c>
      <c r="C11" s="54">
        <v>5</v>
      </c>
      <c r="D11" s="54">
        <v>1376</v>
      </c>
      <c r="E11" s="54">
        <v>649</v>
      </c>
      <c r="F11" s="37" t="s">
        <v>15</v>
      </c>
    </row>
    <row r="12" spans="1:6" x14ac:dyDescent="0.25">
      <c r="A12" s="38" t="s">
        <v>18</v>
      </c>
      <c r="B12" s="194"/>
      <c r="C12" s="195"/>
      <c r="D12" s="195"/>
      <c r="E12" s="196"/>
      <c r="F12" s="41" t="s">
        <v>19</v>
      </c>
    </row>
    <row r="13" spans="1:6" x14ac:dyDescent="0.25">
      <c r="A13" s="30" t="s">
        <v>8</v>
      </c>
      <c r="B13" s="52">
        <f>C13+D13+E13</f>
        <v>2069</v>
      </c>
      <c r="C13" s="52">
        <v>0</v>
      </c>
      <c r="D13" s="52">
        <v>2069</v>
      </c>
      <c r="E13" s="52">
        <v>0</v>
      </c>
      <c r="F13" s="34" t="s">
        <v>9</v>
      </c>
    </row>
    <row r="14" spans="1:6" x14ac:dyDescent="0.25">
      <c r="A14" s="30" t="s">
        <v>10</v>
      </c>
      <c r="B14" s="52">
        <f t="shared" ref="B14:B15" si="2">C14+D14+E14</f>
        <v>2200</v>
      </c>
      <c r="C14" s="52">
        <v>0</v>
      </c>
      <c r="D14" s="52">
        <v>2200</v>
      </c>
      <c r="E14" s="52">
        <v>0</v>
      </c>
      <c r="F14" s="34" t="s">
        <v>11</v>
      </c>
    </row>
    <row r="15" spans="1:6" ht="15.75" thickBot="1" x14ac:dyDescent="0.3">
      <c r="A15" s="35" t="s">
        <v>14</v>
      </c>
      <c r="B15" s="54">
        <f t="shared" si="2"/>
        <v>4269</v>
      </c>
      <c r="C15" s="55">
        <f>C13+C14</f>
        <v>0</v>
      </c>
      <c r="D15" s="55">
        <v>4269</v>
      </c>
      <c r="E15" s="55">
        <f t="shared" ref="E15" si="3">E13+E14</f>
        <v>0</v>
      </c>
      <c r="F15" s="37" t="s">
        <v>15</v>
      </c>
    </row>
    <row r="16" spans="1:6" x14ac:dyDescent="0.25">
      <c r="A16" s="38" t="s">
        <v>20</v>
      </c>
      <c r="B16" s="194"/>
      <c r="C16" s="195"/>
      <c r="D16" s="195"/>
      <c r="E16" s="196"/>
      <c r="F16" s="41" t="s">
        <v>21</v>
      </c>
    </row>
    <row r="17" spans="1:6" x14ac:dyDescent="0.25">
      <c r="A17" s="30" t="s">
        <v>8</v>
      </c>
      <c r="B17" s="52">
        <f>C17+D17+E17</f>
        <v>4635</v>
      </c>
      <c r="C17" s="52">
        <v>3</v>
      </c>
      <c r="D17" s="52">
        <v>2404</v>
      </c>
      <c r="E17" s="53">
        <v>2228</v>
      </c>
      <c r="F17" s="34" t="s">
        <v>9</v>
      </c>
    </row>
    <row r="18" spans="1:6" x14ac:dyDescent="0.25">
      <c r="A18" s="30" t="s">
        <v>10</v>
      </c>
      <c r="B18" s="52">
        <f t="shared" ref="B18:B19" si="4">C18+D18+E18</f>
        <v>38231</v>
      </c>
      <c r="C18" s="52">
        <v>6462</v>
      </c>
      <c r="D18" s="52">
        <v>28144</v>
      </c>
      <c r="E18" s="53">
        <v>3625</v>
      </c>
      <c r="F18" s="34" t="s">
        <v>11</v>
      </c>
    </row>
    <row r="19" spans="1:6" ht="15.75" thickBot="1" x14ac:dyDescent="0.3">
      <c r="A19" s="35" t="s">
        <v>14</v>
      </c>
      <c r="B19" s="54">
        <f t="shared" si="4"/>
        <v>42866</v>
      </c>
      <c r="C19" s="56">
        <v>6465</v>
      </c>
      <c r="D19" s="56">
        <v>30548</v>
      </c>
      <c r="E19" s="56">
        <v>5853</v>
      </c>
      <c r="F19" s="37" t="s">
        <v>15</v>
      </c>
    </row>
    <row r="20" spans="1:6" ht="15.75" thickBot="1" x14ac:dyDescent="0.3">
      <c r="A20" s="43" t="s">
        <v>14</v>
      </c>
      <c r="B20" s="197"/>
      <c r="C20" s="198"/>
      <c r="D20" s="198"/>
      <c r="E20" s="199"/>
      <c r="F20" s="152" t="s">
        <v>15</v>
      </c>
    </row>
    <row r="21" spans="1:6" ht="15.75" thickBot="1" x14ac:dyDescent="0.3">
      <c r="A21" s="35" t="s">
        <v>8</v>
      </c>
      <c r="B21" s="56">
        <f>C21+D21+E21</f>
        <v>44134</v>
      </c>
      <c r="C21" s="156">
        <f>C5+C9+C13+C17</f>
        <v>6</v>
      </c>
      <c r="D21" s="157">
        <f t="shared" ref="D21:E21" si="5">D5+D9+D13+D17</f>
        <v>32342</v>
      </c>
      <c r="E21" s="157">
        <f t="shared" si="5"/>
        <v>11786</v>
      </c>
      <c r="F21" s="158" t="s">
        <v>9</v>
      </c>
    </row>
    <row r="22" spans="1:6" ht="15.75" thickBot="1" x14ac:dyDescent="0.3">
      <c r="A22" s="35" t="s">
        <v>10</v>
      </c>
      <c r="B22" s="56">
        <f>C22+D22+E22</f>
        <v>101259</v>
      </c>
      <c r="C22" s="159">
        <f>C6+C10+C14+C18</f>
        <v>9459</v>
      </c>
      <c r="D22" s="56">
        <f t="shared" ref="D22:E23" si="6">D6+D10+D14+D18</f>
        <v>76837</v>
      </c>
      <c r="E22" s="56">
        <f t="shared" si="6"/>
        <v>14963</v>
      </c>
      <c r="F22" s="37" t="s">
        <v>11</v>
      </c>
    </row>
    <row r="23" spans="1:6" ht="15.75" thickBot="1" x14ac:dyDescent="0.3">
      <c r="A23" s="35" t="s">
        <v>14</v>
      </c>
      <c r="B23" s="56">
        <f>C23+D23+E23</f>
        <v>145393</v>
      </c>
      <c r="C23" s="35">
        <f>C7+C11+C15+C19</f>
        <v>9465</v>
      </c>
      <c r="D23" s="54">
        <f t="shared" si="6"/>
        <v>109179</v>
      </c>
      <c r="E23" s="54">
        <f t="shared" si="6"/>
        <v>26749</v>
      </c>
      <c r="F23" s="37" t="s">
        <v>15</v>
      </c>
    </row>
    <row r="24" spans="1:6" ht="15.75" thickBot="1" x14ac:dyDescent="0.3">
      <c r="A24" s="183" t="s">
        <v>219</v>
      </c>
      <c r="B24" s="184"/>
      <c r="C24" s="153">
        <f>C21/$B$21</f>
        <v>1.3594960801196357E-4</v>
      </c>
      <c r="D24" s="154">
        <f t="shared" ref="D24:E24" si="7">D21/$B$21</f>
        <v>0.7328137037204876</v>
      </c>
      <c r="E24" s="154">
        <f t="shared" si="7"/>
        <v>0.2670503466715004</v>
      </c>
      <c r="F24" s="155" t="s">
        <v>214</v>
      </c>
    </row>
    <row r="25" spans="1:6" ht="15.75" thickBot="1" x14ac:dyDescent="0.3">
      <c r="A25" s="183" t="s">
        <v>220</v>
      </c>
      <c r="B25" s="184"/>
      <c r="C25" s="145">
        <f>C22/$B$22</f>
        <v>9.3413918762776646E-2</v>
      </c>
      <c r="D25" s="145">
        <f t="shared" ref="D25:E25" si="8">D22/$B$22</f>
        <v>0.75881650026170511</v>
      </c>
      <c r="E25" s="145">
        <f t="shared" si="8"/>
        <v>0.14776958097551823</v>
      </c>
      <c r="F25" s="37" t="s">
        <v>215</v>
      </c>
    </row>
    <row r="26" spans="1:6" ht="15.75" thickBot="1" x14ac:dyDescent="0.3">
      <c r="A26" s="183" t="s">
        <v>213</v>
      </c>
      <c r="B26" s="184"/>
      <c r="C26" s="145">
        <f>C23/$B$23</f>
        <v>6.5099420192168814E-2</v>
      </c>
      <c r="D26" s="145">
        <f>D23/$B$23</f>
        <v>0.75092335944646582</v>
      </c>
      <c r="E26" s="145">
        <f t="shared" ref="E26" si="9">E23/$B$23</f>
        <v>0.18397722036136541</v>
      </c>
      <c r="F26" s="37" t="s">
        <v>216</v>
      </c>
    </row>
    <row r="27" spans="1:6" x14ac:dyDescent="0.25">
      <c r="A27" s="57" t="s">
        <v>41</v>
      </c>
      <c r="F27" s="58" t="s">
        <v>42</v>
      </c>
    </row>
  </sheetData>
  <mergeCells count="13">
    <mergeCell ref="A24:B24"/>
    <mergeCell ref="A25:B25"/>
    <mergeCell ref="A26:B26"/>
    <mergeCell ref="B8:E8"/>
    <mergeCell ref="B12:E12"/>
    <mergeCell ref="B16:E16"/>
    <mergeCell ref="B20:E20"/>
    <mergeCell ref="B4:E4"/>
    <mergeCell ref="A1:F1"/>
    <mergeCell ref="A2:A3"/>
    <mergeCell ref="B2:B3"/>
    <mergeCell ref="C2:E2"/>
    <mergeCell ref="F2:F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58"/>
  <sheetViews>
    <sheetView rightToLeft="1" view="pageBreakPreview" topLeftCell="A24" zoomScale="90" zoomScaleNormal="100" zoomScaleSheetLayoutView="90" workbookViewId="0">
      <selection activeCell="J56" sqref="J56"/>
    </sheetView>
  </sheetViews>
  <sheetFormatPr defaultRowHeight="15" x14ac:dyDescent="0.25"/>
  <cols>
    <col min="1" max="1" width="17.5703125" style="51" customWidth="1"/>
    <col min="2" max="2" width="7.7109375" customWidth="1"/>
    <col min="3" max="3" width="10" customWidth="1"/>
    <col min="4" max="4" width="9.42578125" customWidth="1"/>
    <col min="5" max="5" width="8" customWidth="1"/>
    <col min="6" max="6" width="7.85546875" customWidth="1"/>
    <col min="7" max="8" width="8.85546875" customWidth="1"/>
    <col min="9" max="9" width="12.5703125" customWidth="1"/>
    <col min="10" max="10" width="26.5703125" style="51" customWidth="1"/>
  </cols>
  <sheetData>
    <row r="1" spans="1:14" s="59" customFormat="1" ht="20.25" customHeight="1" x14ac:dyDescent="0.25">
      <c r="A1" s="186" t="s">
        <v>262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4" s="59" customFormat="1" ht="27" customHeight="1" thickBot="1" x14ac:dyDescent="0.3">
      <c r="A2" s="200" t="s">
        <v>263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4" ht="45" customHeight="1" x14ac:dyDescent="0.25">
      <c r="A3" s="201" t="s">
        <v>45</v>
      </c>
      <c r="B3" s="204" t="s">
        <v>46</v>
      </c>
      <c r="C3" s="205"/>
      <c r="D3" s="205"/>
      <c r="E3" s="205"/>
      <c r="F3" s="205" t="s">
        <v>47</v>
      </c>
      <c r="G3" s="205"/>
      <c r="H3" s="205"/>
      <c r="I3" s="206"/>
      <c r="J3" s="207" t="s">
        <v>48</v>
      </c>
    </row>
    <row r="4" spans="1:14" x14ac:dyDescent="0.25">
      <c r="A4" s="202"/>
      <c r="B4" s="60" t="s">
        <v>49</v>
      </c>
      <c r="C4" s="61" t="s">
        <v>10</v>
      </c>
      <c r="D4" s="61" t="s">
        <v>50</v>
      </c>
      <c r="E4" s="61" t="s">
        <v>14</v>
      </c>
      <c r="F4" s="61" t="s">
        <v>49</v>
      </c>
      <c r="G4" s="61" t="s">
        <v>10</v>
      </c>
      <c r="H4" s="61" t="s">
        <v>50</v>
      </c>
      <c r="I4" s="62" t="s">
        <v>14</v>
      </c>
      <c r="J4" s="208"/>
      <c r="N4" t="s">
        <v>51</v>
      </c>
    </row>
    <row r="5" spans="1:14" ht="15.75" thickBot="1" x14ac:dyDescent="0.3">
      <c r="A5" s="203"/>
      <c r="B5" s="63" t="s">
        <v>52</v>
      </c>
      <c r="C5" s="64" t="s">
        <v>53</v>
      </c>
      <c r="D5" s="64" t="s">
        <v>54</v>
      </c>
      <c r="E5" s="64" t="s">
        <v>15</v>
      </c>
      <c r="F5" s="65" t="s">
        <v>52</v>
      </c>
      <c r="G5" s="65" t="s">
        <v>53</v>
      </c>
      <c r="H5" s="65" t="s">
        <v>54</v>
      </c>
      <c r="I5" s="66" t="s">
        <v>15</v>
      </c>
      <c r="J5" s="209"/>
    </row>
    <row r="6" spans="1:14" x14ac:dyDescent="0.25">
      <c r="A6" s="67" t="s">
        <v>55</v>
      </c>
      <c r="B6" s="68">
        <v>405</v>
      </c>
      <c r="C6" s="68">
        <v>180</v>
      </c>
      <c r="D6" s="69">
        <v>1817</v>
      </c>
      <c r="E6" s="69">
        <f>D6+C6+B6</f>
        <v>2402</v>
      </c>
      <c r="F6" s="70">
        <v>10130</v>
      </c>
      <c r="G6" s="70">
        <v>9512</v>
      </c>
      <c r="H6" s="70">
        <v>13776</v>
      </c>
      <c r="I6" s="70">
        <f>F6+G6+H6</f>
        <v>33418</v>
      </c>
      <c r="J6" s="71" t="s">
        <v>56</v>
      </c>
    </row>
    <row r="7" spans="1:14" ht="18" customHeight="1" x14ac:dyDescent="0.25">
      <c r="A7" s="52" t="s">
        <v>57</v>
      </c>
      <c r="B7" s="72">
        <v>78</v>
      </c>
      <c r="C7" s="72">
        <v>69</v>
      </c>
      <c r="D7" s="9">
        <v>251</v>
      </c>
      <c r="E7" s="9">
        <f t="shared" ref="E7:E57" si="0">D7+C7+B7</f>
        <v>398</v>
      </c>
      <c r="F7" s="52">
        <v>1724</v>
      </c>
      <c r="G7" s="52">
        <v>1877</v>
      </c>
      <c r="H7" s="52">
        <v>1968</v>
      </c>
      <c r="I7" s="9">
        <f>F7+G7+H7</f>
        <v>5569</v>
      </c>
      <c r="J7" s="73" t="s">
        <v>58</v>
      </c>
    </row>
    <row r="8" spans="1:14" x14ac:dyDescent="0.25">
      <c r="A8" s="52" t="s">
        <v>59</v>
      </c>
      <c r="B8" s="9">
        <v>45</v>
      </c>
      <c r="C8" s="9">
        <v>10</v>
      </c>
      <c r="D8" s="9">
        <v>414</v>
      </c>
      <c r="E8" s="9">
        <f t="shared" si="0"/>
        <v>469</v>
      </c>
      <c r="F8" s="52">
        <v>1674</v>
      </c>
      <c r="G8" s="52">
        <v>1587</v>
      </c>
      <c r="H8" s="52">
        <v>3629</v>
      </c>
      <c r="I8" s="9">
        <f t="shared" ref="I8:I57" si="1">F8+G8+H8</f>
        <v>6890</v>
      </c>
      <c r="J8" s="73" t="s">
        <v>60</v>
      </c>
    </row>
    <row r="9" spans="1:14" x14ac:dyDescent="0.25">
      <c r="A9" s="52" t="s">
        <v>61</v>
      </c>
      <c r="B9" s="9">
        <v>18</v>
      </c>
      <c r="C9" s="9">
        <v>7</v>
      </c>
      <c r="D9" s="9">
        <v>60</v>
      </c>
      <c r="E9" s="9">
        <f t="shared" si="0"/>
        <v>85</v>
      </c>
      <c r="F9" s="52">
        <v>489</v>
      </c>
      <c r="G9" s="52">
        <v>416</v>
      </c>
      <c r="H9" s="52">
        <v>428</v>
      </c>
      <c r="I9" s="9">
        <f t="shared" si="1"/>
        <v>1333</v>
      </c>
      <c r="J9" s="73" t="s">
        <v>62</v>
      </c>
    </row>
    <row r="10" spans="1:14" x14ac:dyDescent="0.25">
      <c r="A10" s="52" t="s">
        <v>63</v>
      </c>
      <c r="B10" s="9">
        <v>51</v>
      </c>
      <c r="C10" s="9">
        <v>32</v>
      </c>
      <c r="D10" s="9">
        <v>290</v>
      </c>
      <c r="E10" s="9">
        <f t="shared" si="0"/>
        <v>373</v>
      </c>
      <c r="F10" s="52">
        <v>1788</v>
      </c>
      <c r="G10" s="52">
        <v>1659</v>
      </c>
      <c r="H10" s="52">
        <v>2128</v>
      </c>
      <c r="I10" s="9">
        <f t="shared" si="1"/>
        <v>5575</v>
      </c>
      <c r="J10" s="73" t="s">
        <v>64</v>
      </c>
    </row>
    <row r="11" spans="1:14" x14ac:dyDescent="0.25">
      <c r="A11" s="52" t="s">
        <v>65</v>
      </c>
      <c r="B11" s="9">
        <v>91</v>
      </c>
      <c r="C11" s="9">
        <v>46</v>
      </c>
      <c r="D11" s="9">
        <v>393</v>
      </c>
      <c r="E11" s="9">
        <f t="shared" si="0"/>
        <v>530</v>
      </c>
      <c r="F11" s="52">
        <v>2545</v>
      </c>
      <c r="G11" s="52">
        <v>2130</v>
      </c>
      <c r="H11" s="52">
        <v>2785</v>
      </c>
      <c r="I11" s="9">
        <f t="shared" si="1"/>
        <v>7460</v>
      </c>
      <c r="J11" s="73" t="s">
        <v>66</v>
      </c>
    </row>
    <row r="12" spans="1:14" x14ac:dyDescent="0.25">
      <c r="A12" s="52" t="s">
        <v>67</v>
      </c>
      <c r="B12" s="9">
        <v>30</v>
      </c>
      <c r="C12" s="9">
        <v>4</v>
      </c>
      <c r="D12" s="9">
        <v>214</v>
      </c>
      <c r="E12" s="9">
        <f t="shared" si="0"/>
        <v>248</v>
      </c>
      <c r="F12" s="52">
        <v>709</v>
      </c>
      <c r="G12" s="52">
        <v>698</v>
      </c>
      <c r="H12" s="52">
        <v>1573</v>
      </c>
      <c r="I12" s="9">
        <f t="shared" si="1"/>
        <v>2980</v>
      </c>
      <c r="J12" s="73" t="s">
        <v>68</v>
      </c>
    </row>
    <row r="13" spans="1:14" x14ac:dyDescent="0.25">
      <c r="A13" s="52" t="s">
        <v>69</v>
      </c>
      <c r="B13" s="9">
        <v>27</v>
      </c>
      <c r="C13" s="9">
        <v>9</v>
      </c>
      <c r="D13" s="9">
        <v>84</v>
      </c>
      <c r="E13" s="9">
        <f t="shared" si="0"/>
        <v>120</v>
      </c>
      <c r="F13" s="52">
        <v>449</v>
      </c>
      <c r="G13" s="52">
        <v>436</v>
      </c>
      <c r="H13" s="52">
        <v>642</v>
      </c>
      <c r="I13" s="9">
        <f t="shared" si="1"/>
        <v>1527</v>
      </c>
      <c r="J13" s="73" t="s">
        <v>70</v>
      </c>
    </row>
    <row r="14" spans="1:14" ht="16.5" customHeight="1" x14ac:dyDescent="0.25">
      <c r="A14" s="52" t="s">
        <v>71</v>
      </c>
      <c r="B14" s="9">
        <v>25</v>
      </c>
      <c r="C14" s="9">
        <v>1</v>
      </c>
      <c r="D14" s="9">
        <v>45</v>
      </c>
      <c r="E14" s="9">
        <f t="shared" si="0"/>
        <v>71</v>
      </c>
      <c r="F14" s="52">
        <v>312</v>
      </c>
      <c r="G14" s="52">
        <v>276</v>
      </c>
      <c r="H14" s="52">
        <v>276</v>
      </c>
      <c r="I14" s="9">
        <f t="shared" si="1"/>
        <v>864</v>
      </c>
      <c r="J14" s="73" t="s">
        <v>72</v>
      </c>
    </row>
    <row r="15" spans="1:14" x14ac:dyDescent="0.25">
      <c r="A15" s="52" t="s">
        <v>73</v>
      </c>
      <c r="B15" s="9">
        <v>40</v>
      </c>
      <c r="C15" s="9">
        <v>2</v>
      </c>
      <c r="D15" s="9">
        <v>66</v>
      </c>
      <c r="E15" s="9">
        <f t="shared" si="0"/>
        <v>108</v>
      </c>
      <c r="F15" s="52">
        <v>440</v>
      </c>
      <c r="G15" s="52">
        <v>433</v>
      </c>
      <c r="H15" s="52">
        <v>347</v>
      </c>
      <c r="I15" s="9">
        <f t="shared" si="1"/>
        <v>1220</v>
      </c>
      <c r="J15" s="73" t="s">
        <v>74</v>
      </c>
    </row>
    <row r="16" spans="1:14" x14ac:dyDescent="0.25">
      <c r="A16" s="67" t="s">
        <v>75</v>
      </c>
      <c r="B16" s="68">
        <v>110</v>
      </c>
      <c r="C16" s="68">
        <v>23</v>
      </c>
      <c r="D16" s="69">
        <v>373</v>
      </c>
      <c r="E16" s="69">
        <f t="shared" si="0"/>
        <v>506</v>
      </c>
      <c r="F16" s="70">
        <v>1954</v>
      </c>
      <c r="G16" s="70">
        <v>1838</v>
      </c>
      <c r="H16" s="70">
        <v>2484</v>
      </c>
      <c r="I16" s="69">
        <f t="shared" si="1"/>
        <v>6276</v>
      </c>
      <c r="J16" s="71" t="s">
        <v>76</v>
      </c>
    </row>
    <row r="17" spans="1:13" x14ac:dyDescent="0.25">
      <c r="A17" s="52" t="s">
        <v>77</v>
      </c>
      <c r="B17" s="9">
        <v>38</v>
      </c>
      <c r="C17" s="9">
        <v>5</v>
      </c>
      <c r="D17" s="9">
        <v>188</v>
      </c>
      <c r="E17" s="9">
        <f t="shared" si="0"/>
        <v>231</v>
      </c>
      <c r="F17" s="52">
        <v>692</v>
      </c>
      <c r="G17" s="52">
        <v>678</v>
      </c>
      <c r="H17" s="52">
        <v>1175</v>
      </c>
      <c r="I17" s="9">
        <f t="shared" si="1"/>
        <v>2545</v>
      </c>
      <c r="J17" s="73" t="s">
        <v>78</v>
      </c>
    </row>
    <row r="18" spans="1:13" x14ac:dyDescent="0.25">
      <c r="A18" s="52" t="s">
        <v>79</v>
      </c>
      <c r="B18" s="9">
        <v>22</v>
      </c>
      <c r="C18" s="9">
        <v>3</v>
      </c>
      <c r="D18" s="9">
        <v>36</v>
      </c>
      <c r="E18" s="9">
        <f t="shared" si="0"/>
        <v>61</v>
      </c>
      <c r="F18" s="52">
        <v>275</v>
      </c>
      <c r="G18" s="52">
        <v>266</v>
      </c>
      <c r="H18" s="52">
        <v>240</v>
      </c>
      <c r="I18" s="9">
        <f t="shared" si="1"/>
        <v>781</v>
      </c>
      <c r="J18" s="73" t="s">
        <v>80</v>
      </c>
    </row>
    <row r="19" spans="1:13" ht="19.5" customHeight="1" x14ac:dyDescent="0.25">
      <c r="A19" s="52" t="s">
        <v>81</v>
      </c>
      <c r="B19" s="9">
        <v>15</v>
      </c>
      <c r="C19" s="9">
        <v>3</v>
      </c>
      <c r="D19" s="9">
        <v>30</v>
      </c>
      <c r="E19" s="9">
        <f t="shared" si="0"/>
        <v>48</v>
      </c>
      <c r="F19" s="52">
        <v>233</v>
      </c>
      <c r="G19" s="52">
        <v>231</v>
      </c>
      <c r="H19" s="52">
        <v>217</v>
      </c>
      <c r="I19" s="9">
        <f t="shared" si="1"/>
        <v>681</v>
      </c>
      <c r="J19" s="73" t="s">
        <v>82</v>
      </c>
    </row>
    <row r="20" spans="1:13" x14ac:dyDescent="0.25">
      <c r="A20" s="52" t="s">
        <v>83</v>
      </c>
      <c r="B20" s="9">
        <v>35</v>
      </c>
      <c r="C20" s="9">
        <v>12</v>
      </c>
      <c r="D20" s="9">
        <v>119</v>
      </c>
      <c r="E20" s="9">
        <f t="shared" si="0"/>
        <v>166</v>
      </c>
      <c r="F20" s="52">
        <v>754</v>
      </c>
      <c r="G20" s="52">
        <v>663</v>
      </c>
      <c r="H20" s="52">
        <v>852</v>
      </c>
      <c r="I20" s="9">
        <f t="shared" si="1"/>
        <v>2269</v>
      </c>
      <c r="J20" s="73" t="s">
        <v>84</v>
      </c>
    </row>
    <row r="21" spans="1:13" x14ac:dyDescent="0.25">
      <c r="A21" s="67" t="s">
        <v>85</v>
      </c>
      <c r="B21" s="68">
        <v>171</v>
      </c>
      <c r="C21" s="68">
        <v>70</v>
      </c>
      <c r="D21" s="69">
        <v>579</v>
      </c>
      <c r="E21" s="69">
        <f t="shared" si="0"/>
        <v>820</v>
      </c>
      <c r="F21" s="70">
        <v>3858</v>
      </c>
      <c r="G21" s="70">
        <v>3511</v>
      </c>
      <c r="H21" s="70">
        <v>3670</v>
      </c>
      <c r="I21" s="69">
        <f t="shared" si="1"/>
        <v>11039</v>
      </c>
      <c r="J21" s="71" t="s">
        <v>86</v>
      </c>
    </row>
    <row r="22" spans="1:13" x14ac:dyDescent="0.25">
      <c r="A22" s="52" t="s">
        <v>87</v>
      </c>
      <c r="B22" s="9">
        <v>71</v>
      </c>
      <c r="C22" s="9">
        <v>35</v>
      </c>
      <c r="D22" s="9">
        <v>291</v>
      </c>
      <c r="E22" s="9">
        <f t="shared" si="0"/>
        <v>397</v>
      </c>
      <c r="F22" s="52">
        <v>1827</v>
      </c>
      <c r="G22" s="52">
        <v>1636</v>
      </c>
      <c r="H22" s="52">
        <v>1753</v>
      </c>
      <c r="I22" s="9">
        <f t="shared" si="1"/>
        <v>5216</v>
      </c>
      <c r="J22" s="73" t="s">
        <v>88</v>
      </c>
    </row>
    <row r="23" spans="1:13" x14ac:dyDescent="0.25">
      <c r="A23" s="52" t="s">
        <v>89</v>
      </c>
      <c r="B23" s="9">
        <v>61</v>
      </c>
      <c r="C23" s="9">
        <v>15</v>
      </c>
      <c r="D23" s="9">
        <v>124</v>
      </c>
      <c r="E23" s="9">
        <f t="shared" si="0"/>
        <v>200</v>
      </c>
      <c r="F23" s="52">
        <v>916</v>
      </c>
      <c r="G23" s="52">
        <v>806</v>
      </c>
      <c r="H23" s="52">
        <v>708</v>
      </c>
      <c r="I23" s="9">
        <f t="shared" si="1"/>
        <v>2430</v>
      </c>
      <c r="J23" s="73" t="s">
        <v>90</v>
      </c>
    </row>
    <row r="24" spans="1:13" x14ac:dyDescent="0.25">
      <c r="A24" s="52" t="s">
        <v>91</v>
      </c>
      <c r="B24" s="9">
        <v>39</v>
      </c>
      <c r="C24" s="9">
        <v>20</v>
      </c>
      <c r="D24" s="9">
        <v>164</v>
      </c>
      <c r="E24" s="9">
        <f t="shared" si="0"/>
        <v>223</v>
      </c>
      <c r="F24" s="52">
        <v>1115</v>
      </c>
      <c r="G24" s="52">
        <v>1069</v>
      </c>
      <c r="H24" s="52">
        <v>1209</v>
      </c>
      <c r="I24" s="9">
        <f t="shared" si="1"/>
        <v>3393</v>
      </c>
      <c r="J24" s="73" t="s">
        <v>92</v>
      </c>
    </row>
    <row r="25" spans="1:13" x14ac:dyDescent="0.25">
      <c r="A25" s="67" t="s">
        <v>93</v>
      </c>
      <c r="B25" s="68">
        <v>60</v>
      </c>
      <c r="C25" s="68">
        <v>10</v>
      </c>
      <c r="D25" s="69">
        <v>174</v>
      </c>
      <c r="E25" s="69">
        <f t="shared" si="0"/>
        <v>244</v>
      </c>
      <c r="F25" s="70">
        <v>952</v>
      </c>
      <c r="G25" s="70">
        <v>839</v>
      </c>
      <c r="H25" s="70">
        <v>967</v>
      </c>
      <c r="I25" s="69">
        <f t="shared" si="1"/>
        <v>2758</v>
      </c>
      <c r="J25" s="71" t="s">
        <v>94</v>
      </c>
    </row>
    <row r="26" spans="1:13" x14ac:dyDescent="0.25">
      <c r="A26" s="52" t="s">
        <v>95</v>
      </c>
      <c r="B26" s="9">
        <v>39</v>
      </c>
      <c r="C26" s="9">
        <v>7</v>
      </c>
      <c r="D26" s="9">
        <v>119</v>
      </c>
      <c r="E26" s="9">
        <f t="shared" si="0"/>
        <v>165</v>
      </c>
      <c r="F26" s="52">
        <v>712</v>
      </c>
      <c r="G26" s="52">
        <v>623</v>
      </c>
      <c r="H26" s="52">
        <v>696</v>
      </c>
      <c r="I26" s="9">
        <f t="shared" si="1"/>
        <v>2031</v>
      </c>
      <c r="J26" s="74" t="s">
        <v>96</v>
      </c>
    </row>
    <row r="27" spans="1:13" x14ac:dyDescent="0.25">
      <c r="A27" s="52" t="s">
        <v>97</v>
      </c>
      <c r="B27" s="9">
        <v>21</v>
      </c>
      <c r="C27" s="9">
        <v>3</v>
      </c>
      <c r="D27" s="9">
        <v>55</v>
      </c>
      <c r="E27" s="9">
        <f t="shared" si="0"/>
        <v>79</v>
      </c>
      <c r="F27" s="52">
        <v>240</v>
      </c>
      <c r="G27" s="52">
        <v>216</v>
      </c>
      <c r="H27" s="52">
        <v>271</v>
      </c>
      <c r="I27" s="9">
        <f t="shared" si="1"/>
        <v>727</v>
      </c>
      <c r="J27" s="73" t="s">
        <v>98</v>
      </c>
    </row>
    <row r="28" spans="1:13" x14ac:dyDescent="0.25">
      <c r="A28" s="67" t="s">
        <v>99</v>
      </c>
      <c r="B28" s="68">
        <v>314</v>
      </c>
      <c r="C28" s="68">
        <v>107</v>
      </c>
      <c r="D28" s="69">
        <v>983</v>
      </c>
      <c r="E28" s="69">
        <f t="shared" si="0"/>
        <v>1404</v>
      </c>
      <c r="F28" s="70">
        <v>5462</v>
      </c>
      <c r="G28" s="70">
        <v>5265</v>
      </c>
      <c r="H28" s="70">
        <v>5850</v>
      </c>
      <c r="I28" s="69">
        <f t="shared" si="1"/>
        <v>16577</v>
      </c>
      <c r="J28" s="71" t="s">
        <v>100</v>
      </c>
    </row>
    <row r="29" spans="1:13" x14ac:dyDescent="0.25">
      <c r="A29" s="52" t="s">
        <v>101</v>
      </c>
      <c r="B29" s="9">
        <v>99</v>
      </c>
      <c r="C29" s="9">
        <v>39</v>
      </c>
      <c r="D29" s="9">
        <v>357</v>
      </c>
      <c r="E29" s="9">
        <f t="shared" si="0"/>
        <v>495</v>
      </c>
      <c r="F29" s="52">
        <v>2023</v>
      </c>
      <c r="G29" s="52">
        <v>1901</v>
      </c>
      <c r="H29" s="52">
        <v>2108</v>
      </c>
      <c r="I29" s="9">
        <f t="shared" si="1"/>
        <v>6032</v>
      </c>
      <c r="J29" s="73" t="s">
        <v>102</v>
      </c>
    </row>
    <row r="30" spans="1:13" x14ac:dyDescent="0.25">
      <c r="A30" s="52" t="s">
        <v>103</v>
      </c>
      <c r="B30" s="9">
        <v>27</v>
      </c>
      <c r="C30" s="9">
        <v>11</v>
      </c>
      <c r="D30" s="9">
        <v>176</v>
      </c>
      <c r="E30" s="9">
        <f t="shared" si="0"/>
        <v>214</v>
      </c>
      <c r="F30" s="52">
        <v>650</v>
      </c>
      <c r="G30" s="52">
        <v>614</v>
      </c>
      <c r="H30" s="52">
        <v>1114</v>
      </c>
      <c r="I30" s="9">
        <f t="shared" si="1"/>
        <v>2378</v>
      </c>
      <c r="J30" s="73" t="s">
        <v>104</v>
      </c>
      <c r="L30" s="75"/>
      <c r="M30" s="75"/>
    </row>
    <row r="31" spans="1:13" x14ac:dyDescent="0.25">
      <c r="A31" s="52" t="s">
        <v>105</v>
      </c>
      <c r="B31" s="9">
        <v>20</v>
      </c>
      <c r="C31" s="9">
        <v>3</v>
      </c>
      <c r="D31" s="9">
        <v>48</v>
      </c>
      <c r="E31" s="9">
        <f t="shared" si="0"/>
        <v>71</v>
      </c>
      <c r="F31" s="52">
        <v>291</v>
      </c>
      <c r="G31" s="52">
        <v>281</v>
      </c>
      <c r="H31" s="52">
        <v>230</v>
      </c>
      <c r="I31" s="9">
        <f t="shared" si="1"/>
        <v>802</v>
      </c>
      <c r="J31" s="73" t="s">
        <v>106</v>
      </c>
      <c r="L31" s="75"/>
      <c r="M31" s="75"/>
    </row>
    <row r="32" spans="1:13" x14ac:dyDescent="0.25">
      <c r="A32" s="52" t="s">
        <v>107</v>
      </c>
      <c r="B32" s="9">
        <v>21</v>
      </c>
      <c r="C32" s="9">
        <v>5</v>
      </c>
      <c r="D32" s="9">
        <v>56</v>
      </c>
      <c r="E32" s="9">
        <f t="shared" si="0"/>
        <v>82</v>
      </c>
      <c r="F32" s="52">
        <v>281</v>
      </c>
      <c r="G32" s="52">
        <v>296</v>
      </c>
      <c r="H32" s="52">
        <v>368</v>
      </c>
      <c r="I32" s="9">
        <f t="shared" si="1"/>
        <v>945</v>
      </c>
      <c r="J32" s="73" t="s">
        <v>108</v>
      </c>
      <c r="L32" s="75"/>
      <c r="M32" s="75"/>
    </row>
    <row r="33" spans="1:10" x14ac:dyDescent="0.25">
      <c r="A33" s="52" t="s">
        <v>109</v>
      </c>
      <c r="B33" s="9">
        <v>36</v>
      </c>
      <c r="C33" s="9">
        <v>9</v>
      </c>
      <c r="D33" s="9">
        <v>107</v>
      </c>
      <c r="E33" s="9">
        <f t="shared" si="0"/>
        <v>152</v>
      </c>
      <c r="F33" s="52">
        <v>524</v>
      </c>
      <c r="G33" s="52">
        <v>540</v>
      </c>
      <c r="H33" s="52">
        <v>593</v>
      </c>
      <c r="I33" s="9">
        <f t="shared" si="1"/>
        <v>1657</v>
      </c>
      <c r="J33" s="73" t="s">
        <v>110</v>
      </c>
    </row>
    <row r="34" spans="1:10" x14ac:dyDescent="0.25">
      <c r="A34" s="52" t="s">
        <v>111</v>
      </c>
      <c r="B34" s="9">
        <v>39</v>
      </c>
      <c r="C34" s="9">
        <v>18</v>
      </c>
      <c r="D34" s="9">
        <v>67</v>
      </c>
      <c r="E34" s="9">
        <f t="shared" si="0"/>
        <v>124</v>
      </c>
      <c r="F34" s="52">
        <v>523</v>
      </c>
      <c r="G34" s="52">
        <v>491</v>
      </c>
      <c r="H34" s="52">
        <v>379</v>
      </c>
      <c r="I34" s="9">
        <f t="shared" si="1"/>
        <v>1393</v>
      </c>
      <c r="J34" s="73" t="s">
        <v>112</v>
      </c>
    </row>
    <row r="35" spans="1:10" x14ac:dyDescent="0.25">
      <c r="A35" s="52" t="s">
        <v>113</v>
      </c>
      <c r="B35" s="9">
        <v>36</v>
      </c>
      <c r="C35" s="9">
        <v>8</v>
      </c>
      <c r="D35" s="9">
        <v>67</v>
      </c>
      <c r="E35" s="9">
        <f t="shared" si="0"/>
        <v>111</v>
      </c>
      <c r="F35" s="52">
        <v>420</v>
      </c>
      <c r="G35" s="52">
        <v>396</v>
      </c>
      <c r="H35" s="52">
        <v>379</v>
      </c>
      <c r="I35" s="9">
        <f t="shared" si="1"/>
        <v>1195</v>
      </c>
      <c r="J35" s="73" t="s">
        <v>114</v>
      </c>
    </row>
    <row r="36" spans="1:10" x14ac:dyDescent="0.25">
      <c r="A36" s="52" t="s">
        <v>115</v>
      </c>
      <c r="B36" s="9">
        <v>36</v>
      </c>
      <c r="C36" s="9">
        <v>14</v>
      </c>
      <c r="D36" s="9">
        <v>105</v>
      </c>
      <c r="E36" s="9">
        <f t="shared" si="0"/>
        <v>155</v>
      </c>
      <c r="F36" s="52">
        <v>750</v>
      </c>
      <c r="G36" s="52">
        <v>746</v>
      </c>
      <c r="H36" s="52">
        <v>679</v>
      </c>
      <c r="I36" s="9">
        <f t="shared" si="1"/>
        <v>2175</v>
      </c>
      <c r="J36" s="73" t="s">
        <v>116</v>
      </c>
    </row>
    <row r="37" spans="1:10" x14ac:dyDescent="0.25">
      <c r="A37" s="67" t="s">
        <v>117</v>
      </c>
      <c r="B37" s="68">
        <v>216</v>
      </c>
      <c r="C37" s="68">
        <v>46</v>
      </c>
      <c r="D37" s="69">
        <v>414</v>
      </c>
      <c r="E37" s="69">
        <f t="shared" si="0"/>
        <v>676</v>
      </c>
      <c r="F37" s="70">
        <v>2657</v>
      </c>
      <c r="G37" s="70">
        <v>2474</v>
      </c>
      <c r="H37" s="70">
        <v>2224</v>
      </c>
      <c r="I37" s="69">
        <f t="shared" si="1"/>
        <v>7355</v>
      </c>
      <c r="J37" s="71" t="s">
        <v>118</v>
      </c>
    </row>
    <row r="38" spans="1:10" x14ac:dyDescent="0.25">
      <c r="A38" s="52" t="s">
        <v>119</v>
      </c>
      <c r="B38" s="9">
        <v>74</v>
      </c>
      <c r="C38" s="9">
        <v>15</v>
      </c>
      <c r="D38" s="9">
        <v>162</v>
      </c>
      <c r="E38" s="9">
        <f t="shared" si="0"/>
        <v>251</v>
      </c>
      <c r="F38" s="52">
        <v>934</v>
      </c>
      <c r="G38" s="52">
        <v>846</v>
      </c>
      <c r="H38" s="52">
        <v>882</v>
      </c>
      <c r="I38" s="9">
        <f t="shared" si="1"/>
        <v>2662</v>
      </c>
      <c r="J38" s="73" t="s">
        <v>120</v>
      </c>
    </row>
    <row r="39" spans="1:10" x14ac:dyDescent="0.25">
      <c r="A39" s="52" t="s">
        <v>121</v>
      </c>
      <c r="B39" s="9">
        <v>68</v>
      </c>
      <c r="C39" s="9">
        <v>7</v>
      </c>
      <c r="D39" s="9">
        <v>115</v>
      </c>
      <c r="E39" s="9">
        <f t="shared" si="0"/>
        <v>190</v>
      </c>
      <c r="F39" s="52">
        <v>754</v>
      </c>
      <c r="G39" s="52">
        <v>717</v>
      </c>
      <c r="H39" s="52">
        <v>618</v>
      </c>
      <c r="I39" s="9">
        <f t="shared" si="1"/>
        <v>2089</v>
      </c>
      <c r="J39" s="73" t="s">
        <v>122</v>
      </c>
    </row>
    <row r="40" spans="1:10" x14ac:dyDescent="0.25">
      <c r="A40" s="52" t="s">
        <v>123</v>
      </c>
      <c r="B40" s="9">
        <v>74</v>
      </c>
      <c r="C40" s="9">
        <v>24</v>
      </c>
      <c r="D40" s="9">
        <v>137</v>
      </c>
      <c r="E40" s="9">
        <f t="shared" si="0"/>
        <v>235</v>
      </c>
      <c r="F40" s="52">
        <v>969</v>
      </c>
      <c r="G40" s="52">
        <v>911</v>
      </c>
      <c r="H40" s="52">
        <v>724</v>
      </c>
      <c r="I40" s="9">
        <f t="shared" si="1"/>
        <v>2604</v>
      </c>
      <c r="J40" s="73" t="s">
        <v>124</v>
      </c>
    </row>
    <row r="41" spans="1:10" x14ac:dyDescent="0.25">
      <c r="A41" s="67" t="s">
        <v>125</v>
      </c>
      <c r="B41" s="68">
        <v>79</v>
      </c>
      <c r="C41" s="68">
        <v>26</v>
      </c>
      <c r="D41" s="69">
        <v>177</v>
      </c>
      <c r="E41" s="69">
        <f t="shared" si="0"/>
        <v>282</v>
      </c>
      <c r="F41" s="70">
        <v>1057</v>
      </c>
      <c r="G41" s="70">
        <v>1021</v>
      </c>
      <c r="H41" s="70">
        <v>837</v>
      </c>
      <c r="I41" s="69">
        <f t="shared" si="1"/>
        <v>2915</v>
      </c>
      <c r="J41" s="71" t="s">
        <v>126</v>
      </c>
    </row>
    <row r="42" spans="1:10" x14ac:dyDescent="0.25">
      <c r="A42" s="67" t="s">
        <v>127</v>
      </c>
      <c r="B42" s="68">
        <v>51</v>
      </c>
      <c r="C42" s="68">
        <v>11</v>
      </c>
      <c r="D42" s="69">
        <v>164</v>
      </c>
      <c r="E42" s="69">
        <f t="shared" si="0"/>
        <v>226</v>
      </c>
      <c r="F42" s="70">
        <v>737</v>
      </c>
      <c r="G42" s="70">
        <v>726</v>
      </c>
      <c r="H42" s="70">
        <v>949</v>
      </c>
      <c r="I42" s="69">
        <f t="shared" si="1"/>
        <v>2412</v>
      </c>
      <c r="J42" s="71" t="s">
        <v>128</v>
      </c>
    </row>
    <row r="43" spans="1:10" x14ac:dyDescent="0.25">
      <c r="A43" s="67" t="s">
        <v>129</v>
      </c>
      <c r="B43" s="68">
        <v>114</v>
      </c>
      <c r="C43" s="68">
        <v>30</v>
      </c>
      <c r="D43" s="69">
        <v>259</v>
      </c>
      <c r="E43" s="69">
        <f t="shared" si="0"/>
        <v>403</v>
      </c>
      <c r="F43" s="70">
        <v>1340</v>
      </c>
      <c r="G43" s="70">
        <v>1294</v>
      </c>
      <c r="H43" s="70">
        <v>1660</v>
      </c>
      <c r="I43" s="69">
        <f t="shared" si="1"/>
        <v>4294</v>
      </c>
      <c r="J43" s="71" t="s">
        <v>130</v>
      </c>
    </row>
    <row r="44" spans="1:10" s="79" customFormat="1" x14ac:dyDescent="0.25">
      <c r="A44" s="76" t="s">
        <v>131</v>
      </c>
      <c r="B44" s="77">
        <v>46</v>
      </c>
      <c r="C44" s="77">
        <v>15</v>
      </c>
      <c r="D44" s="77">
        <v>87</v>
      </c>
      <c r="E44" s="77">
        <f t="shared" si="0"/>
        <v>148</v>
      </c>
      <c r="F44" s="52">
        <v>505</v>
      </c>
      <c r="G44" s="52">
        <v>462</v>
      </c>
      <c r="H44" s="52">
        <v>591</v>
      </c>
      <c r="I44" s="77">
        <f t="shared" si="1"/>
        <v>1558</v>
      </c>
      <c r="J44" s="78" t="s">
        <v>132</v>
      </c>
    </row>
    <row r="45" spans="1:10" x14ac:dyDescent="0.25">
      <c r="A45" s="52" t="s">
        <v>133</v>
      </c>
      <c r="B45" s="9">
        <v>29</v>
      </c>
      <c r="C45" s="9">
        <v>8</v>
      </c>
      <c r="D45" s="9">
        <v>90</v>
      </c>
      <c r="E45" s="9">
        <f t="shared" si="0"/>
        <v>127</v>
      </c>
      <c r="F45" s="52">
        <v>352</v>
      </c>
      <c r="G45" s="52">
        <v>360</v>
      </c>
      <c r="H45" s="52">
        <v>522</v>
      </c>
      <c r="I45" s="9">
        <f t="shared" si="1"/>
        <v>1234</v>
      </c>
      <c r="J45" s="74" t="s">
        <v>134</v>
      </c>
    </row>
    <row r="46" spans="1:10" x14ac:dyDescent="0.25">
      <c r="A46" s="52" t="s">
        <v>135</v>
      </c>
      <c r="B46" s="9">
        <v>25</v>
      </c>
      <c r="C46" s="9">
        <v>6</v>
      </c>
      <c r="D46" s="9">
        <v>50</v>
      </c>
      <c r="E46" s="9">
        <f t="shared" si="0"/>
        <v>81</v>
      </c>
      <c r="F46" s="52">
        <v>226</v>
      </c>
      <c r="G46" s="52">
        <v>224</v>
      </c>
      <c r="H46" s="52">
        <v>309</v>
      </c>
      <c r="I46" s="9">
        <f t="shared" si="1"/>
        <v>759</v>
      </c>
      <c r="J46" s="74" t="s">
        <v>136</v>
      </c>
    </row>
    <row r="47" spans="1:10" x14ac:dyDescent="0.25">
      <c r="A47" s="52" t="s">
        <v>137</v>
      </c>
      <c r="B47" s="9">
        <v>14</v>
      </c>
      <c r="C47" s="9">
        <v>1</v>
      </c>
      <c r="D47" s="9">
        <v>32</v>
      </c>
      <c r="E47" s="9">
        <f t="shared" si="0"/>
        <v>47</v>
      </c>
      <c r="F47" s="52">
        <v>257</v>
      </c>
      <c r="G47" s="52">
        <v>248</v>
      </c>
      <c r="H47" s="52">
        <v>238</v>
      </c>
      <c r="I47" s="9">
        <f t="shared" si="1"/>
        <v>743</v>
      </c>
      <c r="J47" s="73" t="s">
        <v>138</v>
      </c>
    </row>
    <row r="48" spans="1:10" x14ac:dyDescent="0.25">
      <c r="A48" s="67" t="s">
        <v>139</v>
      </c>
      <c r="B48" s="68">
        <v>43</v>
      </c>
      <c r="C48" s="68">
        <v>4</v>
      </c>
      <c r="D48" s="69">
        <v>102</v>
      </c>
      <c r="E48" s="69">
        <f t="shared" si="0"/>
        <v>149</v>
      </c>
      <c r="F48" s="70">
        <v>479</v>
      </c>
      <c r="G48" s="70">
        <v>457</v>
      </c>
      <c r="H48" s="70">
        <v>537</v>
      </c>
      <c r="I48" s="69">
        <f t="shared" si="1"/>
        <v>1473</v>
      </c>
      <c r="J48" s="71" t="s">
        <v>140</v>
      </c>
    </row>
    <row r="49" spans="1:10" x14ac:dyDescent="0.25">
      <c r="A49" s="52" t="s">
        <v>139</v>
      </c>
      <c r="B49" s="72">
        <v>30</v>
      </c>
      <c r="C49" s="9">
        <v>4</v>
      </c>
      <c r="D49" s="9">
        <v>71</v>
      </c>
      <c r="E49" s="9">
        <f t="shared" si="0"/>
        <v>105</v>
      </c>
      <c r="F49" s="52">
        <v>347</v>
      </c>
      <c r="G49" s="52">
        <v>333</v>
      </c>
      <c r="H49" s="52">
        <v>403</v>
      </c>
      <c r="I49" s="9">
        <f t="shared" si="1"/>
        <v>1083</v>
      </c>
      <c r="J49" s="74" t="s">
        <v>140</v>
      </c>
    </row>
    <row r="50" spans="1:10" x14ac:dyDescent="0.25">
      <c r="A50" s="52" t="s">
        <v>141</v>
      </c>
      <c r="B50" s="9">
        <v>13</v>
      </c>
      <c r="C50" s="9"/>
      <c r="D50" s="9">
        <v>31</v>
      </c>
      <c r="E50" s="9">
        <f t="shared" si="0"/>
        <v>44</v>
      </c>
      <c r="F50" s="52">
        <v>132</v>
      </c>
      <c r="G50" s="52">
        <v>124</v>
      </c>
      <c r="H50" s="52">
        <v>134</v>
      </c>
      <c r="I50" s="9">
        <f t="shared" si="1"/>
        <v>390</v>
      </c>
      <c r="J50" s="73" t="s">
        <v>142</v>
      </c>
    </row>
    <row r="51" spans="1:10" x14ac:dyDescent="0.25">
      <c r="A51" s="67" t="s">
        <v>143</v>
      </c>
      <c r="B51" s="68">
        <v>68</v>
      </c>
      <c r="C51" s="68">
        <v>11</v>
      </c>
      <c r="D51" s="69">
        <v>157</v>
      </c>
      <c r="E51" s="69">
        <f t="shared" si="0"/>
        <v>236</v>
      </c>
      <c r="F51" s="70">
        <v>763</v>
      </c>
      <c r="G51" s="70">
        <v>835</v>
      </c>
      <c r="H51" s="70">
        <v>881</v>
      </c>
      <c r="I51" s="69">
        <f t="shared" si="1"/>
        <v>2479</v>
      </c>
      <c r="J51" s="71" t="s">
        <v>144</v>
      </c>
    </row>
    <row r="52" spans="1:10" x14ac:dyDescent="0.25">
      <c r="A52" s="52" t="s">
        <v>143</v>
      </c>
      <c r="B52" s="9">
        <v>15</v>
      </c>
      <c r="C52" s="9">
        <v>3</v>
      </c>
      <c r="D52" s="9">
        <v>44</v>
      </c>
      <c r="E52" s="9">
        <f t="shared" si="0"/>
        <v>62</v>
      </c>
      <c r="F52" s="52">
        <v>198</v>
      </c>
      <c r="G52" s="52">
        <v>211</v>
      </c>
      <c r="H52" s="52">
        <v>285</v>
      </c>
      <c r="I52" s="9">
        <f t="shared" si="1"/>
        <v>694</v>
      </c>
      <c r="J52" s="74" t="s">
        <v>144</v>
      </c>
    </row>
    <row r="53" spans="1:10" x14ac:dyDescent="0.25">
      <c r="A53" s="52" t="s">
        <v>145</v>
      </c>
      <c r="B53" s="9">
        <v>27</v>
      </c>
      <c r="C53" s="9">
        <v>5</v>
      </c>
      <c r="D53" s="9">
        <v>53</v>
      </c>
      <c r="E53" s="9">
        <f t="shared" si="0"/>
        <v>85</v>
      </c>
      <c r="F53" s="52">
        <v>329</v>
      </c>
      <c r="G53" s="52">
        <v>359</v>
      </c>
      <c r="H53" s="52">
        <v>277</v>
      </c>
      <c r="I53" s="9">
        <f t="shared" si="1"/>
        <v>965</v>
      </c>
      <c r="J53" s="73" t="s">
        <v>146</v>
      </c>
    </row>
    <row r="54" spans="1:10" x14ac:dyDescent="0.25">
      <c r="A54" s="52" t="s">
        <v>147</v>
      </c>
      <c r="B54" s="9">
        <v>13</v>
      </c>
      <c r="C54" s="9">
        <v>2</v>
      </c>
      <c r="D54" s="9">
        <v>39</v>
      </c>
      <c r="E54" s="9">
        <f t="shared" si="0"/>
        <v>54</v>
      </c>
      <c r="F54" s="52">
        <v>143</v>
      </c>
      <c r="G54" s="52">
        <v>155</v>
      </c>
      <c r="H54" s="52">
        <v>223</v>
      </c>
      <c r="I54" s="9">
        <f t="shared" si="1"/>
        <v>521</v>
      </c>
      <c r="J54" s="73" t="s">
        <v>148</v>
      </c>
    </row>
    <row r="55" spans="1:10" x14ac:dyDescent="0.25">
      <c r="A55" s="52" t="s">
        <v>149</v>
      </c>
      <c r="B55" s="9">
        <v>13</v>
      </c>
      <c r="C55" s="9">
        <v>1</v>
      </c>
      <c r="D55" s="9">
        <v>21</v>
      </c>
      <c r="E55" s="9">
        <f t="shared" si="0"/>
        <v>35</v>
      </c>
      <c r="F55" s="52">
        <v>93</v>
      </c>
      <c r="G55" s="52">
        <v>110</v>
      </c>
      <c r="H55" s="52">
        <v>96</v>
      </c>
      <c r="I55" s="9">
        <f t="shared" si="1"/>
        <v>299</v>
      </c>
      <c r="J55" s="73" t="s">
        <v>150</v>
      </c>
    </row>
    <row r="56" spans="1:10" x14ac:dyDescent="0.25">
      <c r="A56" s="67" t="s">
        <v>151</v>
      </c>
      <c r="B56" s="68">
        <v>40</v>
      </c>
      <c r="C56" s="68">
        <v>7</v>
      </c>
      <c r="D56" s="69">
        <v>110</v>
      </c>
      <c r="E56" s="69">
        <f t="shared" si="0"/>
        <v>157</v>
      </c>
      <c r="F56" s="70">
        <v>726</v>
      </c>
      <c r="G56" s="70">
        <v>698</v>
      </c>
      <c r="H56" s="70">
        <v>803</v>
      </c>
      <c r="I56" s="69">
        <f t="shared" si="1"/>
        <v>2227</v>
      </c>
      <c r="J56" s="71" t="s">
        <v>152</v>
      </c>
    </row>
    <row r="57" spans="1:10" x14ac:dyDescent="0.25">
      <c r="A57" s="67" t="s">
        <v>14</v>
      </c>
      <c r="B57" s="68">
        <f>B56+B51+B48+B43+B42+B41+B37+B28+B25+B21+B16+B6</f>
        <v>1671</v>
      </c>
      <c r="C57" s="68">
        <f t="shared" ref="C57:H57" si="2">C56+C51+C48+C43+C42+C41+C37+C28+C25+C21+C16+C6</f>
        <v>525</v>
      </c>
      <c r="D57" s="68">
        <f t="shared" si="2"/>
        <v>5309</v>
      </c>
      <c r="E57" s="69">
        <f t="shared" si="0"/>
        <v>7505</v>
      </c>
      <c r="F57" s="68">
        <f t="shared" si="2"/>
        <v>30115</v>
      </c>
      <c r="G57" s="68">
        <f t="shared" si="2"/>
        <v>28470</v>
      </c>
      <c r="H57" s="68">
        <f t="shared" si="2"/>
        <v>34638</v>
      </c>
      <c r="I57" s="68">
        <f t="shared" si="1"/>
        <v>93223</v>
      </c>
      <c r="J57" s="71" t="s">
        <v>153</v>
      </c>
    </row>
    <row r="58" spans="1:10" ht="15.75" x14ac:dyDescent="0.25">
      <c r="A58" s="119" t="s">
        <v>189</v>
      </c>
      <c r="B58" s="125">
        <f>B57/$E$57</f>
        <v>0.22265156562291805</v>
      </c>
      <c r="C58" s="125">
        <f t="shared" ref="C58:E58" si="3">C57/$E$57</f>
        <v>6.9953364423717523E-2</v>
      </c>
      <c r="D58" s="125">
        <f t="shared" si="3"/>
        <v>0.70739506995336443</v>
      </c>
      <c r="E58" s="125">
        <f t="shared" si="3"/>
        <v>1</v>
      </c>
      <c r="F58" s="125">
        <f>F57/$I$57</f>
        <v>0.32304259678405545</v>
      </c>
      <c r="G58" s="125">
        <f t="shared" ref="G58:I58" si="4">G57/$I$57</f>
        <v>0.30539673685678426</v>
      </c>
      <c r="H58" s="125">
        <f t="shared" si="4"/>
        <v>0.3715606663591603</v>
      </c>
      <c r="I58" s="125">
        <f t="shared" si="4"/>
        <v>1</v>
      </c>
      <c r="J58" s="119" t="s">
        <v>189</v>
      </c>
    </row>
  </sheetData>
  <mergeCells count="6">
    <mergeCell ref="A1:J1"/>
    <mergeCell ref="A2:J2"/>
    <mergeCell ref="A3:A5"/>
    <mergeCell ref="B3:E3"/>
    <mergeCell ref="F3:I3"/>
    <mergeCell ref="J3:J5"/>
  </mergeCells>
  <pageMargins left="0.17" right="0.23" top="0.74803149606299213" bottom="0.74803149606299213" header="0.31496062992125984" footer="0.31496062992125984"/>
  <pageSetup paperSize="9" scale="75" orientation="portrait" r:id="rId1"/>
  <colBreaks count="1" manualBreakCount="1">
    <brk id="10" max="5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59"/>
  <sheetViews>
    <sheetView rightToLeft="1" view="pageBreakPreview" topLeftCell="A34" zoomScale="90" zoomScaleNormal="100" zoomScaleSheetLayoutView="90" workbookViewId="0">
      <selection activeCell="J47" sqref="J47"/>
    </sheetView>
  </sheetViews>
  <sheetFormatPr defaultRowHeight="15" x14ac:dyDescent="0.25"/>
  <cols>
    <col min="1" max="1" width="15.7109375" style="94" customWidth="1"/>
    <col min="2" max="2" width="11.42578125" customWidth="1"/>
    <col min="7" max="7" width="9.28515625" customWidth="1"/>
    <col min="8" max="8" width="17.5703125" style="94" customWidth="1"/>
  </cols>
  <sheetData>
    <row r="1" spans="1:8" ht="15.75" x14ac:dyDescent="0.25">
      <c r="A1" s="210" t="s">
        <v>264</v>
      </c>
      <c r="B1" s="210"/>
      <c r="C1" s="210"/>
      <c r="D1" s="210"/>
      <c r="E1" s="210"/>
      <c r="F1" s="210"/>
      <c r="G1" s="210"/>
      <c r="H1" s="210"/>
    </row>
    <row r="2" spans="1:8" x14ac:dyDescent="0.25">
      <c r="A2" s="211" t="s">
        <v>265</v>
      </c>
      <c r="B2" s="211"/>
      <c r="C2" s="211"/>
      <c r="D2" s="211"/>
      <c r="E2" s="211"/>
      <c r="F2" s="211"/>
      <c r="G2" s="211"/>
      <c r="H2" s="211"/>
    </row>
    <row r="3" spans="1:8" ht="15.75" x14ac:dyDescent="0.25">
      <c r="A3" s="80"/>
      <c r="B3" s="81"/>
      <c r="C3" s="81"/>
      <c r="D3" s="81"/>
      <c r="E3" s="81"/>
      <c r="F3" s="81"/>
      <c r="G3" s="81"/>
      <c r="H3" s="80"/>
    </row>
    <row r="4" spans="1:8" ht="21" customHeight="1" x14ac:dyDescent="0.25">
      <c r="A4" s="212" t="s">
        <v>154</v>
      </c>
      <c r="B4" s="213" t="s">
        <v>155</v>
      </c>
      <c r="C4" s="213"/>
      <c r="D4" s="213"/>
      <c r="E4" s="213" t="s">
        <v>156</v>
      </c>
      <c r="F4" s="213"/>
      <c r="G4" s="213"/>
      <c r="H4" s="212" t="s">
        <v>157</v>
      </c>
    </row>
    <row r="5" spans="1:8" ht="31.5" x14ac:dyDescent="0.25">
      <c r="A5" s="212"/>
      <c r="B5" s="82" t="s">
        <v>158</v>
      </c>
      <c r="C5" s="82" t="s">
        <v>159</v>
      </c>
      <c r="D5" s="82" t="s">
        <v>160</v>
      </c>
      <c r="E5" s="82" t="s">
        <v>158</v>
      </c>
      <c r="F5" s="82" t="s">
        <v>159</v>
      </c>
      <c r="G5" s="82" t="s">
        <v>160</v>
      </c>
      <c r="H5" s="212"/>
    </row>
    <row r="6" spans="1:8" s="85" customFormat="1" ht="31.5" x14ac:dyDescent="0.25">
      <c r="A6" s="83" t="s">
        <v>161</v>
      </c>
      <c r="B6" s="82">
        <v>418590</v>
      </c>
      <c r="C6" s="82">
        <v>412614</v>
      </c>
      <c r="D6" s="82">
        <v>831204</v>
      </c>
      <c r="E6" s="82">
        <v>13739</v>
      </c>
      <c r="F6" s="82">
        <v>38365</v>
      </c>
      <c r="G6" s="82">
        <v>52104</v>
      </c>
      <c r="H6" s="84"/>
    </row>
    <row r="7" spans="1:8" ht="15.75" x14ac:dyDescent="0.25">
      <c r="A7" s="86" t="s">
        <v>57</v>
      </c>
      <c r="B7" s="87">
        <v>72601</v>
      </c>
      <c r="C7" s="87">
        <v>75957</v>
      </c>
      <c r="D7" s="87">
        <v>148558</v>
      </c>
      <c r="E7" s="87">
        <v>2560</v>
      </c>
      <c r="F7" s="87">
        <v>6262</v>
      </c>
      <c r="G7" s="87">
        <v>8822</v>
      </c>
      <c r="H7" s="88" t="s">
        <v>58</v>
      </c>
    </row>
    <row r="8" spans="1:8" ht="15.75" x14ac:dyDescent="0.25">
      <c r="A8" s="86" t="s">
        <v>59</v>
      </c>
      <c r="B8" s="87">
        <v>78785</v>
      </c>
      <c r="C8" s="87">
        <v>75145</v>
      </c>
      <c r="D8" s="87">
        <v>153930</v>
      </c>
      <c r="E8" s="87">
        <v>2317</v>
      </c>
      <c r="F8" s="87">
        <v>9260</v>
      </c>
      <c r="G8" s="87">
        <v>11577</v>
      </c>
      <c r="H8" s="88" t="s">
        <v>60</v>
      </c>
    </row>
    <row r="9" spans="1:8" ht="15.75" x14ac:dyDescent="0.25">
      <c r="A9" s="86" t="s">
        <v>61</v>
      </c>
      <c r="B9" s="87">
        <v>18642</v>
      </c>
      <c r="C9" s="87">
        <v>17787</v>
      </c>
      <c r="D9" s="87">
        <v>36429</v>
      </c>
      <c r="E9" s="87">
        <v>595</v>
      </c>
      <c r="F9" s="87">
        <v>1402</v>
      </c>
      <c r="G9" s="87">
        <v>1997</v>
      </c>
      <c r="H9" s="88" t="s">
        <v>62</v>
      </c>
    </row>
    <row r="10" spans="1:8" ht="15.75" x14ac:dyDescent="0.25">
      <c r="A10" s="86" t="s">
        <v>63</v>
      </c>
      <c r="B10" s="87">
        <v>75907</v>
      </c>
      <c r="C10" s="87">
        <v>75605</v>
      </c>
      <c r="D10" s="87">
        <v>151512</v>
      </c>
      <c r="E10" s="87">
        <v>2026</v>
      </c>
      <c r="F10" s="87">
        <v>6056</v>
      </c>
      <c r="G10" s="87">
        <v>8082</v>
      </c>
      <c r="H10" s="88" t="s">
        <v>162</v>
      </c>
    </row>
    <row r="11" spans="1:8" ht="15.75" x14ac:dyDescent="0.25">
      <c r="A11" s="86" t="s">
        <v>65</v>
      </c>
      <c r="B11" s="87">
        <v>100654</v>
      </c>
      <c r="C11" s="87">
        <v>96407</v>
      </c>
      <c r="D11" s="87">
        <v>197061</v>
      </c>
      <c r="E11" s="87">
        <v>3329</v>
      </c>
      <c r="F11" s="87">
        <v>7813</v>
      </c>
      <c r="G11" s="87">
        <v>11142</v>
      </c>
      <c r="H11" s="88" t="s">
        <v>66</v>
      </c>
    </row>
    <row r="12" spans="1:8" ht="15.75" x14ac:dyDescent="0.25">
      <c r="A12" s="86" t="s">
        <v>67</v>
      </c>
      <c r="B12" s="87">
        <v>34442</v>
      </c>
      <c r="C12" s="87">
        <v>33790</v>
      </c>
      <c r="D12" s="87">
        <v>68232</v>
      </c>
      <c r="E12" s="87">
        <v>1026</v>
      </c>
      <c r="F12" s="87">
        <v>3740</v>
      </c>
      <c r="G12" s="87">
        <v>4766</v>
      </c>
      <c r="H12" s="88" t="s">
        <v>68</v>
      </c>
    </row>
    <row r="13" spans="1:8" ht="15.75" x14ac:dyDescent="0.25">
      <c r="A13" s="86" t="s">
        <v>69</v>
      </c>
      <c r="B13" s="87">
        <v>17268</v>
      </c>
      <c r="C13" s="87">
        <v>17314</v>
      </c>
      <c r="D13" s="87">
        <v>34582</v>
      </c>
      <c r="E13" s="87">
        <v>657</v>
      </c>
      <c r="F13" s="87">
        <v>1804</v>
      </c>
      <c r="G13" s="87">
        <v>2461</v>
      </c>
      <c r="H13" s="88" t="s">
        <v>70</v>
      </c>
    </row>
    <row r="14" spans="1:8" ht="31.5" x14ac:dyDescent="0.25">
      <c r="A14" s="86" t="s">
        <v>71</v>
      </c>
      <c r="B14" s="87">
        <v>9720</v>
      </c>
      <c r="C14" s="87">
        <v>9865</v>
      </c>
      <c r="D14" s="87">
        <v>19585</v>
      </c>
      <c r="E14" s="87">
        <v>516</v>
      </c>
      <c r="F14" s="87">
        <v>849</v>
      </c>
      <c r="G14" s="87">
        <v>1365</v>
      </c>
      <c r="H14" s="88" t="s">
        <v>163</v>
      </c>
    </row>
    <row r="15" spans="1:8" ht="31.5" x14ac:dyDescent="0.25">
      <c r="A15" s="89" t="s">
        <v>73</v>
      </c>
      <c r="B15" s="87">
        <v>10571</v>
      </c>
      <c r="C15" s="87">
        <v>10744</v>
      </c>
      <c r="D15" s="87">
        <v>21315</v>
      </c>
      <c r="E15" s="87">
        <v>713</v>
      </c>
      <c r="F15" s="87">
        <v>1179</v>
      </c>
      <c r="G15" s="87">
        <v>1892</v>
      </c>
      <c r="H15" s="90" t="s">
        <v>164</v>
      </c>
    </row>
    <row r="16" spans="1:8" s="85" customFormat="1" ht="15.75" x14ac:dyDescent="0.25">
      <c r="A16" s="83" t="s">
        <v>165</v>
      </c>
      <c r="B16" s="82">
        <v>79415</v>
      </c>
      <c r="C16" s="82">
        <v>75818</v>
      </c>
      <c r="D16" s="82">
        <v>155233</v>
      </c>
      <c r="E16" s="82">
        <v>2808</v>
      </c>
      <c r="F16" s="82">
        <v>6815</v>
      </c>
      <c r="G16" s="82">
        <v>9623</v>
      </c>
      <c r="H16" s="84"/>
    </row>
    <row r="17" spans="1:8" ht="15.75" x14ac:dyDescent="0.25">
      <c r="A17" s="86" t="s">
        <v>77</v>
      </c>
      <c r="B17" s="87">
        <v>28166</v>
      </c>
      <c r="C17" s="87">
        <v>26505</v>
      </c>
      <c r="D17" s="87">
        <v>54671</v>
      </c>
      <c r="E17" s="87">
        <v>939</v>
      </c>
      <c r="F17" s="87">
        <v>3002</v>
      </c>
      <c r="G17" s="87">
        <v>3941</v>
      </c>
      <c r="H17" s="88" t="s">
        <v>166</v>
      </c>
    </row>
    <row r="18" spans="1:8" ht="15.75" x14ac:dyDescent="0.25">
      <c r="A18" s="86" t="s">
        <v>79</v>
      </c>
      <c r="B18" s="87">
        <v>10144</v>
      </c>
      <c r="C18" s="87">
        <v>9796</v>
      </c>
      <c r="D18" s="87">
        <v>19940</v>
      </c>
      <c r="E18" s="87">
        <v>446</v>
      </c>
      <c r="F18" s="87">
        <v>768</v>
      </c>
      <c r="G18" s="87">
        <v>1214</v>
      </c>
      <c r="H18" s="88" t="s">
        <v>80</v>
      </c>
    </row>
    <row r="19" spans="1:8" ht="31.5" x14ac:dyDescent="0.25">
      <c r="A19" s="86" t="s">
        <v>81</v>
      </c>
      <c r="B19" s="87">
        <v>9215</v>
      </c>
      <c r="C19" s="87">
        <v>8569</v>
      </c>
      <c r="D19" s="87">
        <v>17784</v>
      </c>
      <c r="E19" s="87">
        <v>392</v>
      </c>
      <c r="F19" s="87">
        <v>678</v>
      </c>
      <c r="G19" s="87">
        <v>1070</v>
      </c>
      <c r="H19" s="88" t="s">
        <v>82</v>
      </c>
    </row>
    <row r="20" spans="1:8" ht="15.75" x14ac:dyDescent="0.25">
      <c r="A20" s="89" t="s">
        <v>83</v>
      </c>
      <c r="B20" s="87">
        <v>31890</v>
      </c>
      <c r="C20" s="87">
        <v>30948</v>
      </c>
      <c r="D20" s="87">
        <v>62838</v>
      </c>
      <c r="E20" s="87">
        <v>1031</v>
      </c>
      <c r="F20" s="87">
        <v>2367</v>
      </c>
      <c r="G20" s="87">
        <v>3398</v>
      </c>
      <c r="H20" s="90" t="s">
        <v>84</v>
      </c>
    </row>
    <row r="21" spans="1:8" s="85" customFormat="1" ht="15.75" x14ac:dyDescent="0.25">
      <c r="A21" s="83" t="s">
        <v>167</v>
      </c>
      <c r="B21" s="82">
        <v>157094</v>
      </c>
      <c r="C21" s="82">
        <v>152736</v>
      </c>
      <c r="D21" s="82">
        <v>309830</v>
      </c>
      <c r="E21" s="82">
        <v>5008</v>
      </c>
      <c r="F21" s="82">
        <v>11115</v>
      </c>
      <c r="G21" s="82">
        <v>16123</v>
      </c>
      <c r="H21" s="84"/>
    </row>
    <row r="22" spans="1:8" ht="15.75" x14ac:dyDescent="0.25">
      <c r="A22" s="86" t="s">
        <v>87</v>
      </c>
      <c r="B22" s="87">
        <v>72521</v>
      </c>
      <c r="C22" s="87">
        <v>70346</v>
      </c>
      <c r="D22" s="87">
        <v>142867</v>
      </c>
      <c r="E22" s="87">
        <v>2274</v>
      </c>
      <c r="F22" s="87">
        <v>5452</v>
      </c>
      <c r="G22" s="87">
        <v>7726</v>
      </c>
      <c r="H22" s="88" t="s">
        <v>168</v>
      </c>
    </row>
    <row r="23" spans="1:8" ht="15.75" x14ac:dyDescent="0.25">
      <c r="A23" s="86" t="s">
        <v>89</v>
      </c>
      <c r="B23" s="87">
        <v>31662</v>
      </c>
      <c r="C23" s="87">
        <v>30545</v>
      </c>
      <c r="D23" s="87">
        <v>62207</v>
      </c>
      <c r="E23" s="87">
        <v>1368</v>
      </c>
      <c r="F23" s="87">
        <v>2230</v>
      </c>
      <c r="G23" s="87">
        <v>3598</v>
      </c>
      <c r="H23" s="88" t="s">
        <v>169</v>
      </c>
    </row>
    <row r="24" spans="1:8" ht="15.75" x14ac:dyDescent="0.25">
      <c r="A24" s="89" t="s">
        <v>91</v>
      </c>
      <c r="B24" s="87">
        <v>52911</v>
      </c>
      <c r="C24" s="87">
        <v>51845</v>
      </c>
      <c r="D24" s="87">
        <v>104756</v>
      </c>
      <c r="E24" s="87">
        <v>1366</v>
      </c>
      <c r="F24" s="87">
        <v>3433</v>
      </c>
      <c r="G24" s="87">
        <v>4799</v>
      </c>
      <c r="H24" s="90" t="s">
        <v>92</v>
      </c>
    </row>
    <row r="25" spans="1:8" s="85" customFormat="1" ht="15.75" x14ac:dyDescent="0.25">
      <c r="A25" s="83" t="s">
        <v>170</v>
      </c>
      <c r="B25" s="82">
        <v>31365</v>
      </c>
      <c r="C25" s="82">
        <v>29865</v>
      </c>
      <c r="D25" s="82">
        <v>61230</v>
      </c>
      <c r="E25" s="82">
        <v>1305</v>
      </c>
      <c r="F25" s="82">
        <v>2943</v>
      </c>
      <c r="G25" s="82">
        <v>4248</v>
      </c>
      <c r="H25" s="84"/>
    </row>
    <row r="26" spans="1:8" ht="31.5" x14ac:dyDescent="0.25">
      <c r="A26" s="86" t="s">
        <v>171</v>
      </c>
      <c r="B26" s="87">
        <v>25225</v>
      </c>
      <c r="C26" s="9">
        <v>23989</v>
      </c>
      <c r="D26" s="87">
        <v>49214</v>
      </c>
      <c r="E26" s="87">
        <v>929</v>
      </c>
      <c r="F26" s="87">
        <v>2114</v>
      </c>
      <c r="G26" s="87">
        <v>3043</v>
      </c>
      <c r="H26" s="88" t="s">
        <v>172</v>
      </c>
    </row>
    <row r="27" spans="1:8" ht="15.75" x14ac:dyDescent="0.25">
      <c r="A27" s="89" t="s">
        <v>97</v>
      </c>
      <c r="B27" s="9">
        <v>6140</v>
      </c>
      <c r="C27" s="9">
        <v>5876</v>
      </c>
      <c r="D27" s="87">
        <v>12016</v>
      </c>
      <c r="E27" s="87">
        <v>376</v>
      </c>
      <c r="F27" s="87">
        <v>829</v>
      </c>
      <c r="G27" s="87">
        <v>1205</v>
      </c>
      <c r="H27" s="90" t="s">
        <v>98</v>
      </c>
    </row>
    <row r="28" spans="1:8" s="85" customFormat="1" ht="15.75" x14ac:dyDescent="0.25">
      <c r="A28" s="83" t="s">
        <v>173</v>
      </c>
      <c r="B28" s="82">
        <v>211759</v>
      </c>
      <c r="C28" s="82">
        <v>202843</v>
      </c>
      <c r="D28" s="82">
        <v>414602</v>
      </c>
      <c r="E28" s="82">
        <v>8004</v>
      </c>
      <c r="F28" s="82">
        <v>17181</v>
      </c>
      <c r="G28" s="82">
        <v>25185</v>
      </c>
      <c r="H28" s="84"/>
    </row>
    <row r="29" spans="1:8" ht="15.75" x14ac:dyDescent="0.25">
      <c r="A29" s="86" t="s">
        <v>101</v>
      </c>
      <c r="B29" s="87">
        <v>82863</v>
      </c>
      <c r="C29" s="87">
        <v>79602</v>
      </c>
      <c r="D29" s="87">
        <v>162465</v>
      </c>
      <c r="E29" s="87">
        <v>2698</v>
      </c>
      <c r="F29" s="87">
        <v>6127</v>
      </c>
      <c r="G29" s="87">
        <v>8825</v>
      </c>
      <c r="H29" s="88" t="s">
        <v>174</v>
      </c>
    </row>
    <row r="30" spans="1:8" ht="15.75" x14ac:dyDescent="0.25">
      <c r="A30" s="86" t="s">
        <v>103</v>
      </c>
      <c r="B30" s="87">
        <v>28607</v>
      </c>
      <c r="C30" s="87">
        <v>27674</v>
      </c>
      <c r="D30" s="87">
        <v>56281</v>
      </c>
      <c r="E30" s="87">
        <v>833</v>
      </c>
      <c r="F30" s="87">
        <v>2718</v>
      </c>
      <c r="G30" s="87">
        <v>3551</v>
      </c>
      <c r="H30" s="88" t="s">
        <v>104</v>
      </c>
    </row>
    <row r="31" spans="1:8" ht="15.75" x14ac:dyDescent="0.25">
      <c r="A31" s="86" t="s">
        <v>105</v>
      </c>
      <c r="B31" s="87">
        <v>9493</v>
      </c>
      <c r="C31" s="87">
        <v>8937</v>
      </c>
      <c r="D31" s="87">
        <v>18430</v>
      </c>
      <c r="E31" s="87">
        <v>477</v>
      </c>
      <c r="F31" s="87">
        <v>768</v>
      </c>
      <c r="G31" s="87">
        <v>1245</v>
      </c>
      <c r="H31" s="88" t="s">
        <v>106</v>
      </c>
    </row>
    <row r="32" spans="1:8" ht="31.5" x14ac:dyDescent="0.25">
      <c r="A32" s="86" t="s">
        <v>107</v>
      </c>
      <c r="B32" s="87">
        <v>11069</v>
      </c>
      <c r="C32" s="87">
        <v>11045</v>
      </c>
      <c r="D32" s="87">
        <v>22114</v>
      </c>
      <c r="E32" s="87">
        <v>474</v>
      </c>
      <c r="F32" s="87">
        <v>1028</v>
      </c>
      <c r="G32" s="87">
        <v>1502</v>
      </c>
      <c r="H32" s="88" t="s">
        <v>175</v>
      </c>
    </row>
    <row r="33" spans="1:8" ht="15.75" x14ac:dyDescent="0.25">
      <c r="A33" s="86" t="s">
        <v>109</v>
      </c>
      <c r="B33" s="87">
        <v>19431</v>
      </c>
      <c r="C33" s="87">
        <v>18461</v>
      </c>
      <c r="D33" s="87">
        <v>37892</v>
      </c>
      <c r="E33" s="87">
        <v>831</v>
      </c>
      <c r="F33" s="87">
        <v>1709</v>
      </c>
      <c r="G33" s="87">
        <v>2540</v>
      </c>
      <c r="H33" s="88" t="s">
        <v>110</v>
      </c>
    </row>
    <row r="34" spans="1:8" ht="15.75" x14ac:dyDescent="0.25">
      <c r="A34" s="86" t="s">
        <v>111</v>
      </c>
      <c r="B34" s="87">
        <v>15717</v>
      </c>
      <c r="C34" s="87">
        <v>14805</v>
      </c>
      <c r="D34" s="87">
        <v>30522</v>
      </c>
      <c r="E34" s="87">
        <v>886</v>
      </c>
      <c r="F34" s="87">
        <v>1459</v>
      </c>
      <c r="G34" s="87">
        <v>2345</v>
      </c>
      <c r="H34" s="88" t="s">
        <v>112</v>
      </c>
    </row>
    <row r="35" spans="1:8" ht="31.5" x14ac:dyDescent="0.25">
      <c r="A35" s="86" t="s">
        <v>113</v>
      </c>
      <c r="B35" s="87">
        <v>15828</v>
      </c>
      <c r="C35" s="87">
        <v>14867</v>
      </c>
      <c r="D35" s="87">
        <v>30695</v>
      </c>
      <c r="E35" s="87">
        <v>713</v>
      </c>
      <c r="F35" s="87">
        <v>1151</v>
      </c>
      <c r="G35" s="87">
        <v>1864</v>
      </c>
      <c r="H35" s="88" t="s">
        <v>114</v>
      </c>
    </row>
    <row r="36" spans="1:8" ht="15.75" x14ac:dyDescent="0.25">
      <c r="A36" s="89" t="s">
        <v>115</v>
      </c>
      <c r="B36" s="87">
        <v>28751</v>
      </c>
      <c r="C36" s="87">
        <v>27452</v>
      </c>
      <c r="D36" s="87">
        <v>56203</v>
      </c>
      <c r="E36" s="87">
        <v>1092</v>
      </c>
      <c r="F36" s="87">
        <v>2221</v>
      </c>
      <c r="G36" s="87">
        <v>3313</v>
      </c>
      <c r="H36" s="90" t="s">
        <v>116</v>
      </c>
    </row>
    <row r="37" spans="1:8" s="85" customFormat="1" ht="15.75" x14ac:dyDescent="0.25">
      <c r="A37" s="83" t="s">
        <v>176</v>
      </c>
      <c r="B37" s="82">
        <v>81709</v>
      </c>
      <c r="C37" s="82">
        <v>77854</v>
      </c>
      <c r="D37" s="82">
        <v>159563</v>
      </c>
      <c r="E37" s="82">
        <v>4285</v>
      </c>
      <c r="F37" s="82">
        <v>7030</v>
      </c>
      <c r="G37" s="82">
        <v>11315</v>
      </c>
      <c r="H37" s="84"/>
    </row>
    <row r="38" spans="1:8" ht="15.75" x14ac:dyDescent="0.25">
      <c r="A38" s="86" t="s">
        <v>119</v>
      </c>
      <c r="B38" s="87">
        <v>29017</v>
      </c>
      <c r="C38" s="87">
        <v>27554</v>
      </c>
      <c r="D38" s="87">
        <v>56571</v>
      </c>
      <c r="E38" s="87">
        <v>1463</v>
      </c>
      <c r="F38" s="87">
        <v>2616</v>
      </c>
      <c r="G38" s="87">
        <v>4079</v>
      </c>
      <c r="H38" s="88" t="s">
        <v>177</v>
      </c>
    </row>
    <row r="39" spans="1:8" ht="31.5" x14ac:dyDescent="0.25">
      <c r="A39" s="86" t="s">
        <v>178</v>
      </c>
      <c r="B39" s="87">
        <v>19366</v>
      </c>
      <c r="C39" s="87">
        <v>17848</v>
      </c>
      <c r="D39" s="87">
        <v>37214</v>
      </c>
      <c r="E39" s="87">
        <v>1329</v>
      </c>
      <c r="F39" s="87">
        <v>1966</v>
      </c>
      <c r="G39" s="87">
        <v>3295</v>
      </c>
      <c r="H39" s="88" t="s">
        <v>122</v>
      </c>
    </row>
    <row r="40" spans="1:8" ht="31.5" x14ac:dyDescent="0.25">
      <c r="A40" s="89" t="s">
        <v>179</v>
      </c>
      <c r="B40" s="87">
        <v>33326</v>
      </c>
      <c r="C40" s="87">
        <v>32452</v>
      </c>
      <c r="D40" s="87">
        <v>65778</v>
      </c>
      <c r="E40" s="87">
        <v>1493</v>
      </c>
      <c r="F40" s="87">
        <v>2448</v>
      </c>
      <c r="G40" s="87">
        <v>3941</v>
      </c>
      <c r="H40" s="90" t="s">
        <v>180</v>
      </c>
    </row>
    <row r="41" spans="1:8" ht="15.75" x14ac:dyDescent="0.25">
      <c r="A41" s="83" t="s">
        <v>181</v>
      </c>
      <c r="B41" s="82">
        <v>34841</v>
      </c>
      <c r="C41" s="82">
        <v>34481</v>
      </c>
      <c r="D41" s="82">
        <v>69322</v>
      </c>
      <c r="E41" s="82">
        <v>1680</v>
      </c>
      <c r="F41" s="82">
        <v>2896</v>
      </c>
      <c r="G41" s="82">
        <v>4576</v>
      </c>
      <c r="H41" s="84"/>
    </row>
    <row r="42" spans="1:8" ht="15.75" x14ac:dyDescent="0.25">
      <c r="A42" s="83" t="s">
        <v>182</v>
      </c>
      <c r="B42" s="82">
        <v>25803</v>
      </c>
      <c r="C42" s="82">
        <v>24829</v>
      </c>
      <c r="D42" s="82">
        <v>50632</v>
      </c>
      <c r="E42" s="82">
        <v>1130</v>
      </c>
      <c r="F42" s="82">
        <v>2560</v>
      </c>
      <c r="G42" s="82">
        <v>3690</v>
      </c>
      <c r="H42" s="84"/>
    </row>
    <row r="43" spans="1:8" ht="15.75" x14ac:dyDescent="0.25">
      <c r="A43" s="83" t="s">
        <v>183</v>
      </c>
      <c r="B43" s="82">
        <v>45353</v>
      </c>
      <c r="C43" s="82">
        <v>44379</v>
      </c>
      <c r="D43" s="82">
        <v>89732</v>
      </c>
      <c r="E43" s="82">
        <v>2491</v>
      </c>
      <c r="F43" s="82">
        <v>5222</v>
      </c>
      <c r="G43" s="82">
        <v>7713</v>
      </c>
      <c r="H43" s="84"/>
    </row>
    <row r="44" spans="1:8" ht="15.75" x14ac:dyDescent="0.25">
      <c r="A44" s="86" t="s">
        <v>131</v>
      </c>
      <c r="B44" s="87">
        <v>16363</v>
      </c>
      <c r="C44" s="87">
        <v>15887</v>
      </c>
      <c r="D44" s="87">
        <v>32250</v>
      </c>
      <c r="E44" s="87">
        <v>913</v>
      </c>
      <c r="F44" s="87">
        <v>1866</v>
      </c>
      <c r="G44" s="87">
        <v>2779</v>
      </c>
      <c r="H44" s="88" t="s">
        <v>184</v>
      </c>
    </row>
    <row r="45" spans="1:8" ht="15.75" x14ac:dyDescent="0.25">
      <c r="A45" s="86" t="s">
        <v>133</v>
      </c>
      <c r="B45" s="87">
        <v>12715</v>
      </c>
      <c r="C45" s="87">
        <v>12365</v>
      </c>
      <c r="D45" s="87">
        <v>25080</v>
      </c>
      <c r="E45" s="87">
        <v>644</v>
      </c>
      <c r="F45" s="87">
        <v>1507</v>
      </c>
      <c r="G45" s="87">
        <v>2151</v>
      </c>
      <c r="H45" s="88" t="s">
        <v>134</v>
      </c>
    </row>
    <row r="46" spans="1:8" ht="15.75" x14ac:dyDescent="0.25">
      <c r="A46" s="86" t="s">
        <v>135</v>
      </c>
      <c r="B46" s="87">
        <v>7319</v>
      </c>
      <c r="C46" s="87">
        <v>7278</v>
      </c>
      <c r="D46" s="87">
        <v>14597</v>
      </c>
      <c r="E46" s="87">
        <v>546</v>
      </c>
      <c r="F46" s="87">
        <v>1028</v>
      </c>
      <c r="G46" s="87">
        <v>1574</v>
      </c>
      <c r="H46" s="88" t="s">
        <v>136</v>
      </c>
    </row>
    <row r="47" spans="1:8" ht="31.5" x14ac:dyDescent="0.25">
      <c r="A47" s="89" t="s">
        <v>137</v>
      </c>
      <c r="B47" s="87">
        <v>8956</v>
      </c>
      <c r="C47" s="87">
        <v>8849</v>
      </c>
      <c r="D47" s="87">
        <v>17805</v>
      </c>
      <c r="E47" s="87">
        <v>388</v>
      </c>
      <c r="F47" s="87">
        <v>821</v>
      </c>
      <c r="G47" s="87">
        <v>1209</v>
      </c>
      <c r="H47" s="90" t="s">
        <v>138</v>
      </c>
    </row>
    <row r="48" spans="1:8" s="85" customFormat="1" ht="15.75" x14ac:dyDescent="0.25">
      <c r="A48" s="83" t="s">
        <v>185</v>
      </c>
      <c r="B48" s="82">
        <v>16290</v>
      </c>
      <c r="C48" s="82">
        <v>15606</v>
      </c>
      <c r="D48" s="82">
        <v>31896</v>
      </c>
      <c r="E48" s="82">
        <v>949</v>
      </c>
      <c r="F48" s="82">
        <v>1817</v>
      </c>
      <c r="G48" s="82">
        <v>2766</v>
      </c>
      <c r="H48" s="84"/>
    </row>
    <row r="49" spans="1:8" ht="15.75" x14ac:dyDescent="0.25">
      <c r="A49" s="86" t="s">
        <v>139</v>
      </c>
      <c r="B49" s="87">
        <v>11810</v>
      </c>
      <c r="C49" s="87">
        <v>11252</v>
      </c>
      <c r="D49" s="87">
        <v>23062</v>
      </c>
      <c r="E49" s="87">
        <v>679</v>
      </c>
      <c r="F49" s="87">
        <v>1360</v>
      </c>
      <c r="G49" s="87">
        <v>2039</v>
      </c>
      <c r="H49" s="88" t="s">
        <v>140</v>
      </c>
    </row>
    <row r="50" spans="1:8" ht="15.75" x14ac:dyDescent="0.25">
      <c r="A50" s="89" t="s">
        <v>141</v>
      </c>
      <c r="B50" s="87">
        <v>4480</v>
      </c>
      <c r="C50" s="87">
        <v>4354</v>
      </c>
      <c r="D50" s="87">
        <v>8834</v>
      </c>
      <c r="E50" s="87">
        <v>270</v>
      </c>
      <c r="F50" s="87">
        <v>457</v>
      </c>
      <c r="G50" s="87">
        <v>727</v>
      </c>
      <c r="H50" s="90" t="s">
        <v>142</v>
      </c>
    </row>
    <row r="51" spans="1:8" s="85" customFormat="1" ht="15.75" x14ac:dyDescent="0.25">
      <c r="A51" s="83" t="s">
        <v>186</v>
      </c>
      <c r="B51" s="82">
        <v>23295</v>
      </c>
      <c r="C51" s="82">
        <v>23324</v>
      </c>
      <c r="D51" s="82">
        <v>46619</v>
      </c>
      <c r="E51" s="82">
        <v>1472</v>
      </c>
      <c r="F51" s="82">
        <v>2775</v>
      </c>
      <c r="G51" s="82">
        <v>4247</v>
      </c>
      <c r="H51" s="84"/>
    </row>
    <row r="52" spans="1:8" ht="15.75" x14ac:dyDescent="0.25">
      <c r="A52" s="86" t="s">
        <v>187</v>
      </c>
      <c r="B52" s="87">
        <v>7359</v>
      </c>
      <c r="C52" s="87">
        <v>7179</v>
      </c>
      <c r="D52" s="87">
        <v>14538</v>
      </c>
      <c r="E52" s="87">
        <v>396</v>
      </c>
      <c r="F52" s="87">
        <v>795</v>
      </c>
      <c r="G52" s="87">
        <v>1191</v>
      </c>
      <c r="H52" s="88" t="s">
        <v>144</v>
      </c>
    </row>
    <row r="53" spans="1:8" ht="15.75" x14ac:dyDescent="0.25">
      <c r="A53" s="86" t="s">
        <v>145</v>
      </c>
      <c r="B53" s="87">
        <v>8926</v>
      </c>
      <c r="C53" s="87">
        <v>8909</v>
      </c>
      <c r="D53" s="87">
        <v>17835</v>
      </c>
      <c r="E53" s="87">
        <v>611</v>
      </c>
      <c r="F53" s="87">
        <v>1004</v>
      </c>
      <c r="G53" s="87">
        <v>1615</v>
      </c>
      <c r="H53" s="88" t="s">
        <v>146</v>
      </c>
    </row>
    <row r="54" spans="1:8" ht="15.75" x14ac:dyDescent="0.25">
      <c r="A54" s="86" t="s">
        <v>147</v>
      </c>
      <c r="B54" s="87">
        <v>5056</v>
      </c>
      <c r="C54" s="87">
        <v>5253</v>
      </c>
      <c r="D54" s="87">
        <v>10309</v>
      </c>
      <c r="E54" s="87">
        <v>260</v>
      </c>
      <c r="F54" s="87">
        <v>606</v>
      </c>
      <c r="G54" s="87">
        <v>866</v>
      </c>
      <c r="H54" s="88" t="s">
        <v>148</v>
      </c>
    </row>
    <row r="55" spans="1:8" ht="15.75" x14ac:dyDescent="0.25">
      <c r="A55" s="89" t="s">
        <v>149</v>
      </c>
      <c r="B55" s="87">
        <v>1954</v>
      </c>
      <c r="C55" s="87">
        <v>1983</v>
      </c>
      <c r="D55" s="87">
        <v>3937</v>
      </c>
      <c r="E55" s="87">
        <v>205</v>
      </c>
      <c r="F55" s="87">
        <v>370</v>
      </c>
      <c r="G55" s="87">
        <v>575</v>
      </c>
      <c r="H55" s="90" t="s">
        <v>150</v>
      </c>
    </row>
    <row r="56" spans="1:8" s="85" customFormat="1" ht="15.75" x14ac:dyDescent="0.25">
      <c r="A56" s="83" t="s">
        <v>188</v>
      </c>
      <c r="B56" s="82">
        <v>27630</v>
      </c>
      <c r="C56" s="82">
        <v>26847</v>
      </c>
      <c r="D56" s="82">
        <v>54477</v>
      </c>
      <c r="E56" s="82">
        <v>1263</v>
      </c>
      <c r="F56" s="82">
        <v>2540</v>
      </c>
      <c r="G56" s="82">
        <v>3803</v>
      </c>
      <c r="H56" s="84" t="s">
        <v>152</v>
      </c>
    </row>
    <row r="57" spans="1:8" s="85" customFormat="1" ht="15.75" x14ac:dyDescent="0.25">
      <c r="A57" s="91" t="s">
        <v>14</v>
      </c>
      <c r="B57" s="92">
        <f>B56+B51+B48+B43+B42+B41+B37+B28+B25+B21+B16+B6</f>
        <v>1153144</v>
      </c>
      <c r="C57" s="120">
        <f t="shared" ref="C57:G57" si="0">C56+C51+C48+C43+C42+C41+C37+C28+C25+C21+C16+C6</f>
        <v>1121196</v>
      </c>
      <c r="D57" s="120">
        <f t="shared" si="0"/>
        <v>2274340</v>
      </c>
      <c r="E57" s="120">
        <f t="shared" si="0"/>
        <v>44134</v>
      </c>
      <c r="F57" s="120">
        <f t="shared" si="0"/>
        <v>101259</v>
      </c>
      <c r="G57" s="120">
        <f t="shared" si="0"/>
        <v>145393</v>
      </c>
      <c r="H57" s="93" t="s">
        <v>15</v>
      </c>
    </row>
    <row r="58" spans="1:8" s="85" customFormat="1" ht="15.75" x14ac:dyDescent="0.25">
      <c r="A58" s="82" t="s">
        <v>189</v>
      </c>
      <c r="B58" s="125">
        <f>(B57/$D$57)</f>
        <v>0.50702357607042048</v>
      </c>
      <c r="C58" s="125">
        <f t="shared" ref="C58:D58" si="1">(C57/$D$57)</f>
        <v>0.49297642392957958</v>
      </c>
      <c r="D58" s="125">
        <f t="shared" si="1"/>
        <v>1</v>
      </c>
      <c r="E58" s="125">
        <f>(E57/$G$57)</f>
        <v>0.30354968946235378</v>
      </c>
      <c r="F58" s="125">
        <f t="shared" ref="F58:G58" si="2">(F57/$G$57)</f>
        <v>0.69645031053764628</v>
      </c>
      <c r="G58" s="125">
        <f t="shared" si="2"/>
        <v>1</v>
      </c>
      <c r="H58" s="82" t="s">
        <v>189</v>
      </c>
    </row>
    <row r="59" spans="1:8" x14ac:dyDescent="0.25">
      <c r="B59" s="127"/>
      <c r="C59" s="127"/>
      <c r="D59" s="127"/>
      <c r="E59" s="127"/>
      <c r="F59" s="127"/>
      <c r="G59" s="126"/>
    </row>
  </sheetData>
  <mergeCells count="6">
    <mergeCell ref="A1:H1"/>
    <mergeCell ref="A2:H2"/>
    <mergeCell ref="A4:A5"/>
    <mergeCell ref="B4:D4"/>
    <mergeCell ref="E4:G4"/>
    <mergeCell ref="H4:H5"/>
  </mergeCells>
  <pageMargins left="0.43307086614173229" right="0.70866141732283472" top="0.15748031496062992" bottom="0.15748031496062992" header="0.15748031496062992" footer="0.15748031496062992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9"/>
  <sheetViews>
    <sheetView rightToLeft="1" view="pageBreakPreview" zoomScale="80" zoomScaleNormal="80" zoomScaleSheetLayoutView="80" workbookViewId="0">
      <selection activeCell="M28" sqref="M28"/>
    </sheetView>
  </sheetViews>
  <sheetFormatPr defaultRowHeight="15" x14ac:dyDescent="0.25"/>
  <cols>
    <col min="1" max="1" width="9.140625" customWidth="1"/>
    <col min="2" max="2" width="7.140625" customWidth="1"/>
    <col min="3" max="3" width="10" customWidth="1"/>
    <col min="4" max="4" width="10.5703125" customWidth="1"/>
    <col min="5" max="5" width="8.7109375" customWidth="1"/>
    <col min="6" max="6" width="8.28515625" customWidth="1"/>
    <col min="7" max="7" width="7.7109375" customWidth="1"/>
    <col min="8" max="8" width="6.5703125" customWidth="1"/>
    <col min="9" max="9" width="8" customWidth="1"/>
    <col min="10" max="10" width="21" customWidth="1"/>
  </cols>
  <sheetData>
    <row r="1" spans="1:10" ht="15.75" x14ac:dyDescent="0.25">
      <c r="A1" s="210" t="s">
        <v>266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ht="15.75" customHeight="1" x14ac:dyDescent="0.25">
      <c r="A2" s="186" t="s">
        <v>267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5.75" thickBo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22.5" customHeight="1" x14ac:dyDescent="0.25">
      <c r="A4" s="214" t="s">
        <v>0</v>
      </c>
      <c r="B4" s="215"/>
      <c r="C4" s="218"/>
      <c r="D4" s="218"/>
      <c r="E4" s="219" t="s">
        <v>190</v>
      </c>
      <c r="F4" s="220"/>
      <c r="G4" s="220"/>
      <c r="H4" s="220"/>
      <c r="I4" s="221"/>
      <c r="J4" s="222" t="s">
        <v>191</v>
      </c>
    </row>
    <row r="5" spans="1:10" s="99" customFormat="1" ht="77.25" customHeight="1" x14ac:dyDescent="0.25">
      <c r="A5" s="216"/>
      <c r="B5" s="217"/>
      <c r="C5" s="95" t="s">
        <v>192</v>
      </c>
      <c r="D5" s="96" t="s">
        <v>193</v>
      </c>
      <c r="E5" s="95" t="s">
        <v>194</v>
      </c>
      <c r="F5" s="96" t="s">
        <v>195</v>
      </c>
      <c r="G5" s="97" t="s">
        <v>196</v>
      </c>
      <c r="H5" s="97" t="s">
        <v>197</v>
      </c>
      <c r="I5" s="98" t="s">
        <v>160</v>
      </c>
      <c r="J5" s="222"/>
    </row>
    <row r="6" spans="1:10" x14ac:dyDescent="0.25">
      <c r="A6" s="228" t="s">
        <v>198</v>
      </c>
      <c r="B6" s="228"/>
      <c r="C6" s="225"/>
      <c r="D6" s="226"/>
      <c r="E6" s="226"/>
      <c r="F6" s="226"/>
      <c r="G6" s="226"/>
      <c r="H6" s="226"/>
      <c r="I6" s="227"/>
      <c r="J6" s="122" t="s">
        <v>39</v>
      </c>
    </row>
    <row r="7" spans="1:10" s="85" customFormat="1" x14ac:dyDescent="0.25">
      <c r="A7" s="223" t="s">
        <v>8</v>
      </c>
      <c r="B7" s="223"/>
      <c r="C7" s="100">
        <v>0</v>
      </c>
      <c r="D7" s="100">
        <v>664</v>
      </c>
      <c r="E7" s="100">
        <v>29274</v>
      </c>
      <c r="F7" s="100">
        <v>2156</v>
      </c>
      <c r="G7" s="100">
        <v>1124</v>
      </c>
      <c r="H7" s="100">
        <v>2531</v>
      </c>
      <c r="I7" s="100">
        <v>35749</v>
      </c>
      <c r="J7" s="121" t="s">
        <v>9</v>
      </c>
    </row>
    <row r="8" spans="1:10" x14ac:dyDescent="0.25">
      <c r="A8" s="223" t="s">
        <v>199</v>
      </c>
      <c r="B8" s="223"/>
      <c r="C8" s="100">
        <v>0</v>
      </c>
      <c r="D8" s="100">
        <v>1058</v>
      </c>
      <c r="E8" s="101">
        <v>50363</v>
      </c>
      <c r="F8" s="100">
        <v>4956</v>
      </c>
      <c r="G8" s="100">
        <v>1604</v>
      </c>
      <c r="H8" s="100">
        <v>2498</v>
      </c>
      <c r="I8" s="100">
        <v>60479</v>
      </c>
      <c r="J8" s="121" t="s">
        <v>11</v>
      </c>
    </row>
    <row r="9" spans="1:10" x14ac:dyDescent="0.25">
      <c r="A9" s="223" t="s">
        <v>14</v>
      </c>
      <c r="B9" s="223"/>
      <c r="C9" s="100">
        <v>0</v>
      </c>
      <c r="D9" s="100">
        <f>SUM(D7:D8)</f>
        <v>1722</v>
      </c>
      <c r="E9" s="100">
        <f t="shared" ref="E9:H9" si="0">SUM(E7:E8)</f>
        <v>79637</v>
      </c>
      <c r="F9" s="100">
        <f t="shared" si="0"/>
        <v>7112</v>
      </c>
      <c r="G9" s="100">
        <f t="shared" si="0"/>
        <v>2728</v>
      </c>
      <c r="H9" s="100">
        <f t="shared" si="0"/>
        <v>5029</v>
      </c>
      <c r="I9" s="100">
        <f t="shared" ref="I9" si="1">H9+G9+F9+E9+D9+C9</f>
        <v>96228</v>
      </c>
      <c r="J9" s="121" t="s">
        <v>15</v>
      </c>
    </row>
    <row r="10" spans="1:10" s="85" customFormat="1" x14ac:dyDescent="0.25">
      <c r="A10" s="224" t="s">
        <v>200</v>
      </c>
      <c r="B10" s="224"/>
      <c r="C10" s="225"/>
      <c r="D10" s="226"/>
      <c r="E10" s="226"/>
      <c r="F10" s="226"/>
      <c r="G10" s="226"/>
      <c r="H10" s="226"/>
      <c r="I10" s="227"/>
      <c r="J10" s="122" t="s">
        <v>17</v>
      </c>
    </row>
    <row r="11" spans="1:10" x14ac:dyDescent="0.25">
      <c r="A11" s="223" t="s">
        <v>8</v>
      </c>
      <c r="B11" s="223"/>
      <c r="C11" s="100">
        <v>0</v>
      </c>
      <c r="D11" s="100">
        <v>6</v>
      </c>
      <c r="E11" s="100">
        <v>1608</v>
      </c>
      <c r="F11" s="100">
        <v>26</v>
      </c>
      <c r="G11" s="100">
        <v>31</v>
      </c>
      <c r="H11" s="100">
        <v>10</v>
      </c>
      <c r="I11" s="100">
        <f t="shared" ref="I11:I13" si="2">H11+G11+F11+E11+D11+C11</f>
        <v>1681</v>
      </c>
      <c r="J11" s="121" t="s">
        <v>9</v>
      </c>
    </row>
    <row r="12" spans="1:10" x14ac:dyDescent="0.25">
      <c r="A12" s="223" t="s">
        <v>199</v>
      </c>
      <c r="B12" s="223"/>
      <c r="C12" s="100">
        <v>0</v>
      </c>
      <c r="D12" s="100">
        <v>7</v>
      </c>
      <c r="E12" s="101">
        <v>317</v>
      </c>
      <c r="F12" s="100">
        <v>14</v>
      </c>
      <c r="G12" s="100">
        <v>10</v>
      </c>
      <c r="H12" s="100">
        <v>1</v>
      </c>
      <c r="I12" s="100">
        <f t="shared" si="2"/>
        <v>349</v>
      </c>
      <c r="J12" s="121" t="s">
        <v>11</v>
      </c>
    </row>
    <row r="13" spans="1:10" x14ac:dyDescent="0.25">
      <c r="A13" s="223" t="s">
        <v>14</v>
      </c>
      <c r="B13" s="223"/>
      <c r="C13" s="100">
        <f>SUM(C11:C12)</f>
        <v>0</v>
      </c>
      <c r="D13" s="100">
        <f t="shared" ref="D13:H13" si="3">SUM(D11:D12)</f>
        <v>13</v>
      </c>
      <c r="E13" s="100">
        <f t="shared" si="3"/>
        <v>1925</v>
      </c>
      <c r="F13" s="100">
        <f t="shared" si="3"/>
        <v>40</v>
      </c>
      <c r="G13" s="100">
        <f t="shared" si="3"/>
        <v>41</v>
      </c>
      <c r="H13" s="100">
        <f t="shared" si="3"/>
        <v>11</v>
      </c>
      <c r="I13" s="100">
        <f t="shared" si="2"/>
        <v>2030</v>
      </c>
      <c r="J13" s="121" t="s">
        <v>15</v>
      </c>
    </row>
    <row r="14" spans="1:10" x14ac:dyDescent="0.25">
      <c r="A14" s="228" t="s">
        <v>18</v>
      </c>
      <c r="B14" s="228"/>
      <c r="C14" s="225"/>
      <c r="D14" s="226"/>
      <c r="E14" s="226"/>
      <c r="F14" s="226"/>
      <c r="G14" s="226"/>
      <c r="H14" s="226"/>
      <c r="I14" s="227"/>
      <c r="J14" s="123" t="s">
        <v>19</v>
      </c>
    </row>
    <row r="15" spans="1:10" x14ac:dyDescent="0.25">
      <c r="A15" s="223" t="s">
        <v>8</v>
      </c>
      <c r="B15" s="223"/>
      <c r="C15" s="100">
        <v>0</v>
      </c>
      <c r="D15" s="100">
        <v>2</v>
      </c>
      <c r="E15" s="100">
        <v>1842</v>
      </c>
      <c r="F15" s="100">
        <v>77</v>
      </c>
      <c r="G15" s="100">
        <v>74</v>
      </c>
      <c r="H15" s="100">
        <v>74</v>
      </c>
      <c r="I15" s="100">
        <f t="shared" ref="I15:I21" si="4">H15+G15+F15+E15+D15+C15</f>
        <v>2069</v>
      </c>
      <c r="J15" s="121" t="s">
        <v>9</v>
      </c>
    </row>
    <row r="16" spans="1:10" x14ac:dyDescent="0.25">
      <c r="A16" s="223" t="s">
        <v>199</v>
      </c>
      <c r="B16" s="223"/>
      <c r="C16" s="100">
        <v>0</v>
      </c>
      <c r="D16" s="100">
        <v>5</v>
      </c>
      <c r="E16" s="101">
        <v>2016</v>
      </c>
      <c r="F16" s="100">
        <v>79</v>
      </c>
      <c r="G16" s="100">
        <v>41</v>
      </c>
      <c r="H16" s="100">
        <v>59</v>
      </c>
      <c r="I16" s="100">
        <f t="shared" si="4"/>
        <v>2200</v>
      </c>
      <c r="J16" s="121" t="s">
        <v>11</v>
      </c>
    </row>
    <row r="17" spans="1:10" s="85" customFormat="1" x14ac:dyDescent="0.25">
      <c r="A17" s="223" t="s">
        <v>14</v>
      </c>
      <c r="B17" s="223"/>
      <c r="C17" s="100">
        <f t="shared" ref="C17:H17" si="5">SUM(C15:C16)</f>
        <v>0</v>
      </c>
      <c r="D17" s="100">
        <f t="shared" si="5"/>
        <v>7</v>
      </c>
      <c r="E17" s="100">
        <f t="shared" si="5"/>
        <v>3858</v>
      </c>
      <c r="F17" s="100">
        <f t="shared" si="5"/>
        <v>156</v>
      </c>
      <c r="G17" s="100">
        <f t="shared" si="5"/>
        <v>115</v>
      </c>
      <c r="H17" s="100">
        <f t="shared" si="5"/>
        <v>133</v>
      </c>
      <c r="I17" s="100">
        <f t="shared" si="4"/>
        <v>4269</v>
      </c>
      <c r="J17" s="121" t="s">
        <v>15</v>
      </c>
    </row>
    <row r="18" spans="1:10" x14ac:dyDescent="0.25">
      <c r="A18" s="224" t="s">
        <v>20</v>
      </c>
      <c r="B18" s="224"/>
      <c r="C18" s="225"/>
      <c r="D18" s="226"/>
      <c r="E18" s="226"/>
      <c r="F18" s="226"/>
      <c r="G18" s="226"/>
      <c r="H18" s="226"/>
      <c r="I18" s="227"/>
      <c r="J18" s="122" t="s">
        <v>21</v>
      </c>
    </row>
    <row r="19" spans="1:10" s="85" customFormat="1" x14ac:dyDescent="0.25">
      <c r="A19" s="223" t="s">
        <v>8</v>
      </c>
      <c r="B19" s="223"/>
      <c r="C19" s="100">
        <v>0</v>
      </c>
      <c r="D19" s="100">
        <v>98</v>
      </c>
      <c r="E19" s="100">
        <v>3786</v>
      </c>
      <c r="F19" s="100">
        <v>211</v>
      </c>
      <c r="G19" s="100">
        <v>300</v>
      </c>
      <c r="H19" s="100">
        <v>240</v>
      </c>
      <c r="I19" s="100">
        <f t="shared" si="4"/>
        <v>4635</v>
      </c>
      <c r="J19" s="121" t="s">
        <v>9</v>
      </c>
    </row>
    <row r="20" spans="1:10" x14ac:dyDescent="0.25">
      <c r="A20" s="223" t="s">
        <v>199</v>
      </c>
      <c r="B20" s="223"/>
      <c r="C20" s="100">
        <v>0</v>
      </c>
      <c r="D20" s="100">
        <v>3951</v>
      </c>
      <c r="E20" s="100">
        <v>31708</v>
      </c>
      <c r="F20" s="100">
        <v>879</v>
      </c>
      <c r="G20" s="100">
        <v>815</v>
      </c>
      <c r="H20" s="100">
        <v>878</v>
      </c>
      <c r="I20" s="100">
        <f t="shared" si="4"/>
        <v>38231</v>
      </c>
      <c r="J20" s="121" t="s">
        <v>11</v>
      </c>
    </row>
    <row r="21" spans="1:10" x14ac:dyDescent="0.25">
      <c r="A21" s="223" t="s">
        <v>14</v>
      </c>
      <c r="B21" s="223"/>
      <c r="C21" s="100">
        <v>0</v>
      </c>
      <c r="D21" s="100">
        <f t="shared" ref="D21:H21" si="6">SUM(D19:D20)</f>
        <v>4049</v>
      </c>
      <c r="E21" s="100">
        <f t="shared" si="6"/>
        <v>35494</v>
      </c>
      <c r="F21" s="100">
        <f t="shared" si="6"/>
        <v>1090</v>
      </c>
      <c r="G21" s="100">
        <f t="shared" si="6"/>
        <v>1115</v>
      </c>
      <c r="H21" s="100">
        <f t="shared" si="6"/>
        <v>1118</v>
      </c>
      <c r="I21" s="100">
        <f t="shared" si="4"/>
        <v>42866</v>
      </c>
      <c r="J21" s="121" t="s">
        <v>15</v>
      </c>
    </row>
    <row r="22" spans="1:10" x14ac:dyDescent="0.25">
      <c r="A22" s="230" t="s">
        <v>14</v>
      </c>
      <c r="B22" s="230"/>
      <c r="C22" s="233"/>
      <c r="D22" s="234"/>
      <c r="E22" s="234"/>
      <c r="F22" s="234"/>
      <c r="G22" s="234"/>
      <c r="H22" s="234"/>
      <c r="I22" s="235"/>
      <c r="J22" s="124" t="s">
        <v>15</v>
      </c>
    </row>
    <row r="23" spans="1:10" x14ac:dyDescent="0.25">
      <c r="A23" s="230" t="s">
        <v>8</v>
      </c>
      <c r="B23" s="230"/>
      <c r="C23" s="102">
        <v>0</v>
      </c>
      <c r="D23" s="102">
        <f>D7+D11+D15+D19</f>
        <v>770</v>
      </c>
      <c r="E23" s="102">
        <f t="shared" ref="E23:I23" si="7">E7+E11+E15+E19</f>
        <v>36510</v>
      </c>
      <c r="F23" s="102">
        <f t="shared" si="7"/>
        <v>2470</v>
      </c>
      <c r="G23" s="102">
        <f t="shared" si="7"/>
        <v>1529</v>
      </c>
      <c r="H23" s="102">
        <f t="shared" si="7"/>
        <v>2855</v>
      </c>
      <c r="I23" s="102">
        <f t="shared" si="7"/>
        <v>44134</v>
      </c>
      <c r="J23" s="124" t="s">
        <v>9</v>
      </c>
    </row>
    <row r="24" spans="1:10" x14ac:dyDescent="0.25">
      <c r="A24" s="230" t="s">
        <v>199</v>
      </c>
      <c r="B24" s="230"/>
      <c r="C24" s="102">
        <v>0</v>
      </c>
      <c r="D24" s="102">
        <f t="shared" ref="D24:I25" si="8">D8+D12+D16+D20</f>
        <v>5021</v>
      </c>
      <c r="E24" s="102">
        <f t="shared" si="8"/>
        <v>84404</v>
      </c>
      <c r="F24" s="102">
        <f t="shared" si="8"/>
        <v>5928</v>
      </c>
      <c r="G24" s="102">
        <f t="shared" si="8"/>
        <v>2470</v>
      </c>
      <c r="H24" s="102">
        <f t="shared" si="8"/>
        <v>3436</v>
      </c>
      <c r="I24" s="102">
        <f t="shared" si="8"/>
        <v>101259</v>
      </c>
      <c r="J24" s="124" t="s">
        <v>11</v>
      </c>
    </row>
    <row r="25" spans="1:10" x14ac:dyDescent="0.25">
      <c r="A25" s="230" t="s">
        <v>14</v>
      </c>
      <c r="B25" s="230"/>
      <c r="C25" s="128">
        <v>0</v>
      </c>
      <c r="D25" s="130">
        <f t="shared" si="8"/>
        <v>5791</v>
      </c>
      <c r="E25" s="130">
        <f t="shared" si="8"/>
        <v>120914</v>
      </c>
      <c r="F25" s="130">
        <f t="shared" si="8"/>
        <v>8398</v>
      </c>
      <c r="G25" s="130">
        <f t="shared" si="8"/>
        <v>3999</v>
      </c>
      <c r="H25" s="130">
        <f t="shared" si="8"/>
        <v>6291</v>
      </c>
      <c r="I25" s="130">
        <f t="shared" si="8"/>
        <v>145393</v>
      </c>
      <c r="J25" s="131" t="s">
        <v>15</v>
      </c>
    </row>
    <row r="26" spans="1:10" x14ac:dyDescent="0.25">
      <c r="A26" s="230" t="s">
        <v>211</v>
      </c>
      <c r="B26" s="231"/>
      <c r="C26" s="129">
        <f>C23/$I$23</f>
        <v>0</v>
      </c>
      <c r="D26" s="129">
        <f t="shared" ref="D26:I26" si="9">D23/$I$23</f>
        <v>1.7446866361535324E-2</v>
      </c>
      <c r="E26" s="129">
        <f t="shared" si="9"/>
        <v>0.82725336475279831</v>
      </c>
      <c r="F26" s="129">
        <f t="shared" si="9"/>
        <v>5.5965921964925003E-2</v>
      </c>
      <c r="G26" s="129">
        <f t="shared" si="9"/>
        <v>3.4644491775048712E-2</v>
      </c>
      <c r="H26" s="129">
        <f t="shared" si="9"/>
        <v>6.4689355145692656E-2</v>
      </c>
      <c r="I26" s="129">
        <f t="shared" si="9"/>
        <v>1</v>
      </c>
      <c r="J26" s="132" t="s">
        <v>214</v>
      </c>
    </row>
    <row r="27" spans="1:10" x14ac:dyDescent="0.25">
      <c r="A27" s="230" t="s">
        <v>212</v>
      </c>
      <c r="B27" s="231"/>
      <c r="C27" s="129">
        <f>C24/$I$24</f>
        <v>0</v>
      </c>
      <c r="D27" s="129">
        <f t="shared" ref="D27:I27" si="10">D24/$I$24</f>
        <v>4.9585715837604558E-2</v>
      </c>
      <c r="E27" s="129">
        <f t="shared" si="10"/>
        <v>0.8335456601388519</v>
      </c>
      <c r="F27" s="129">
        <f t="shared" si="10"/>
        <v>5.8542944330874293E-2</v>
      </c>
      <c r="G27" s="129">
        <f t="shared" si="10"/>
        <v>2.4392893471197621E-2</v>
      </c>
      <c r="H27" s="129">
        <f t="shared" si="10"/>
        <v>3.3932786221471674E-2</v>
      </c>
      <c r="I27" s="129">
        <f t="shared" si="10"/>
        <v>1</v>
      </c>
      <c r="J27" s="132" t="s">
        <v>215</v>
      </c>
    </row>
    <row r="28" spans="1:10" ht="18" customHeight="1" x14ac:dyDescent="0.25">
      <c r="A28" s="230" t="s">
        <v>213</v>
      </c>
      <c r="B28" s="232"/>
      <c r="C28" s="129">
        <f>C25/$I$25</f>
        <v>0</v>
      </c>
      <c r="D28" s="129">
        <f t="shared" ref="D28:I28" si="11">D25/$I$25</f>
        <v>3.9829978059466413E-2</v>
      </c>
      <c r="E28" s="129">
        <f t="shared" si="11"/>
        <v>0.83163563582840994</v>
      </c>
      <c r="F28" s="129">
        <f t="shared" si="11"/>
        <v>5.7760689991952843E-2</v>
      </c>
      <c r="G28" s="129">
        <f t="shared" si="11"/>
        <v>2.7504762952824415E-2</v>
      </c>
      <c r="H28" s="129">
        <f t="shared" si="11"/>
        <v>4.3268933167346431E-2</v>
      </c>
      <c r="I28" s="129">
        <f t="shared" si="11"/>
        <v>1</v>
      </c>
      <c r="J28" s="132" t="s">
        <v>216</v>
      </c>
    </row>
    <row r="29" spans="1:10" x14ac:dyDescent="0.25">
      <c r="A29" s="103" t="s">
        <v>41</v>
      </c>
      <c r="B29" s="103"/>
      <c r="C29" s="104"/>
      <c r="D29" s="104"/>
      <c r="E29" s="104"/>
      <c r="F29" s="104"/>
      <c r="G29" s="104"/>
      <c r="H29" s="229" t="s">
        <v>201</v>
      </c>
      <c r="I29" s="229"/>
      <c r="J29" s="229"/>
    </row>
  </sheetData>
  <mergeCells count="35">
    <mergeCell ref="C18:I18"/>
    <mergeCell ref="A19:B19"/>
    <mergeCell ref="H29:J29"/>
    <mergeCell ref="A26:B26"/>
    <mergeCell ref="A27:B27"/>
    <mergeCell ref="A28:B28"/>
    <mergeCell ref="A21:B21"/>
    <mergeCell ref="A22:B22"/>
    <mergeCell ref="C22:I22"/>
    <mergeCell ref="A23:B23"/>
    <mergeCell ref="A24:B24"/>
    <mergeCell ref="A25:B25"/>
    <mergeCell ref="A20:B20"/>
    <mergeCell ref="A17:B17"/>
    <mergeCell ref="A18:B18"/>
    <mergeCell ref="C14:I14"/>
    <mergeCell ref="A15:B15"/>
    <mergeCell ref="A6:B6"/>
    <mergeCell ref="C6:I6"/>
    <mergeCell ref="A7:B7"/>
    <mergeCell ref="A8:B8"/>
    <mergeCell ref="A9:B9"/>
    <mergeCell ref="A10:B10"/>
    <mergeCell ref="C10:I10"/>
    <mergeCell ref="A11:B11"/>
    <mergeCell ref="A12:B12"/>
    <mergeCell ref="A13:B13"/>
    <mergeCell ref="A14:B14"/>
    <mergeCell ref="A16:B16"/>
    <mergeCell ref="A1:J1"/>
    <mergeCell ref="A2:J3"/>
    <mergeCell ref="A4:B5"/>
    <mergeCell ref="C4:D4"/>
    <mergeCell ref="E4:I4"/>
    <mergeCell ref="J4:J5"/>
  </mergeCells>
  <pageMargins left="0.24" right="0.3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1</vt:lpstr>
      <vt:lpstr>1.1.13</vt:lpstr>
      <vt:lpstr>2.1.13</vt:lpstr>
      <vt:lpstr>3.1.13</vt:lpstr>
      <vt:lpstr>4.1.13</vt:lpstr>
      <vt:lpstr>5.1.13</vt:lpstr>
      <vt:lpstr>6.1.13</vt:lpstr>
      <vt:lpstr>جدول 13. 1. 7 </vt:lpstr>
      <vt:lpstr>جدول 13. 1. 8</vt:lpstr>
      <vt:lpstr>جدول 13. 1. 9</vt:lpstr>
      <vt:lpstr>'1.1.13'!Print_Area</vt:lpstr>
      <vt:lpstr>'6.1.13'!Print_Area</vt:lpstr>
      <vt:lpstr>'جدول 13. 1. 9'!Print_Area</vt:lpstr>
      <vt:lpstr>'جدول 13. 1. 7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Buthaina Hassouneh</dc:creator>
  <cp:lastModifiedBy>Fedda Ananbeh</cp:lastModifiedBy>
  <cp:lastPrinted>2024-03-11T11:22:46Z</cp:lastPrinted>
  <dcterms:created xsi:type="dcterms:W3CDTF">2022-01-24T06:34:01Z</dcterms:created>
  <dcterms:modified xsi:type="dcterms:W3CDTF">2024-07-17T10:06:53Z</dcterms:modified>
</cp:coreProperties>
</file>